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2"/>
  </bookViews>
  <sheets>
    <sheet name="CDKT" sheetId="1" r:id="rId1"/>
    <sheet name="KQKD" sheetId="2" r:id="rId2"/>
    <sheet name="Chi tieu khac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dtic</author>
  </authors>
  <commentList>
    <comment ref="C11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= TK 1388</t>
        </r>
      </text>
    </comment>
  </commentList>
</comments>
</file>

<file path=xl/sharedStrings.xml><?xml version="1.0" encoding="utf-8"?>
<sst xmlns="http://schemas.openxmlformats.org/spreadsheetml/2006/main" count="111" uniqueCount="96">
  <si>
    <t xml:space="preserve">       Tæng C«ng Ty S«ng §µ </t>
  </si>
  <si>
    <r>
      <t>C«ng ty cP thuû ®iÖn NËm Mu</t>
    </r>
    <r>
      <rPr>
        <b/>
        <sz val="10"/>
        <color indexed="12"/>
        <rFont val=".VnTimeH"/>
        <family val="2"/>
      </rPr>
      <t xml:space="preserve"> </t>
    </r>
  </si>
  <si>
    <t>I.A. B¶ng c©n ®èi kÕ to¸n</t>
  </si>
  <si>
    <t>TT</t>
  </si>
  <si>
    <t>Néi dung</t>
  </si>
  <si>
    <t>I</t>
  </si>
  <si>
    <t>Tµi s¶n l­u ®éng vµ ®Çu t­ ng¾n h¹n</t>
  </si>
  <si>
    <t>TiÒn vµ c¸c kho¶n t­¬ng ®­¬ng</t>
  </si>
  <si>
    <t>C¸c kho¶n ®Çu t­ tµi chÝnh ng¾n h¹n</t>
  </si>
  <si>
    <t>C¸c kho¶n ph¶i thu ng¾n h¹n</t>
  </si>
  <si>
    <t>Hµng ho¸ tån kho</t>
  </si>
  <si>
    <t>Tµi s¶n l­u ®éng kh¸c</t>
  </si>
  <si>
    <t>II</t>
  </si>
  <si>
    <t>Tµi s¶n dµi h¹n</t>
  </si>
  <si>
    <t>C¸c kho¶n ph¶i thu dµi h¹n</t>
  </si>
  <si>
    <t xml:space="preserve">Tµi s¶n cè ®Þnh </t>
  </si>
  <si>
    <t xml:space="preserve"> -</t>
  </si>
  <si>
    <t>TSC§ h÷u h×nh</t>
  </si>
  <si>
    <t>TSC§ v« h×nh</t>
  </si>
  <si>
    <t>Tµi s¶n cè ®Þnh thuª tµi chÝnh</t>
  </si>
  <si>
    <t>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</si>
  <si>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</si>
  <si>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</si>
  <si>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</si>
  <si>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</si>
  <si>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</si>
  <si>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</si>
  <si>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</si>
  <si>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</si>
  <si>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</si>
  <si>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</si>
  <si>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</si>
  <si>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</si>
  <si>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</si>
  <si>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</si>
  <si>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</si>
  <si>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</si>
  <si>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</si>
  <si>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</si>
  <si>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</si>
  <si>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XDCB</t>
  </si>
  <si>
    <t>Nguån kinh phÝ vµ c¸c quü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</si>
  <si>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</si>
  <si>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</si>
  <si>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</si>
  <si>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</si>
  <si>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Tæng céng nguån vèn</t>
  </si>
  <si>
    <t>II-A: KÕt qu¶ ho¹t ®éng s¶n xuÊt kinh doanh</t>
  </si>
  <si>
    <t>ChØ tiªu</t>
  </si>
  <si>
    <t>Doanh thu b¸n hµng &amp;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</si>
  <si>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</si>
  <si>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</si>
  <si>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</si>
  <si>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</si>
  <si>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®Çu t­ tµi chÝnh</t>
  </si>
  <si>
    <t>Chi phÝ tõ ho¹t ®éng ®Çu t­ tµi chÝnh</t>
  </si>
  <si>
    <t>Lîi nhuËn tõ ho¹t ®éng ®Çu t­ tµi chÝnh</t>
  </si>
  <si>
    <t>Chi phÝ b¸n hµng</t>
  </si>
  <si>
    <t>Chi phÝ qu¶n lý Doanh nghiÖp</t>
  </si>
  <si>
    <t>Doanh thu kh¸c</t>
  </si>
  <si>
    <t>Chi phÝ kh¸c</t>
  </si>
  <si>
    <t xml:space="preserve">Lîi nhuËn kh¸c </t>
  </si>
  <si>
    <t>Tæng lîi nhuËn tr­íc thuÕ</t>
  </si>
  <si>
    <t>ThuÕ thu nhËp ph¶i nép</t>
  </si>
  <si>
    <t>Chi phÝ thuÕ thu nhËp ho·n l¹i</t>
  </si>
  <si>
    <t>Lîi nhuËn sau thuÕ</t>
  </si>
  <si>
    <t>Thu nhËp trªn mçi cæ phiÕu</t>
  </si>
  <si>
    <t>Cæ tøc trªn mçi cæ phiÕu</t>
  </si>
  <si>
    <t>V. c¸c chØ tiªu tµi chÝnh c¬ b¶n</t>
  </si>
  <si>
    <t>§¬n vÞ tÝnh</t>
  </si>
  <si>
    <t>N¨m tr­íc</t>
  </si>
  <si>
    <t>N¨m nµy</t>
  </si>
  <si>
    <t>C¬ cÊu tµi s¶n</t>
  </si>
  <si>
    <t xml:space="preserve"> </t>
  </si>
  <si>
    <t xml:space="preserve"> - Tµi s¶n dµi h¹n/Tæng tµi s¶n</t>
  </si>
  <si>
    <t>%</t>
  </si>
  <si>
    <t xml:space="preserve"> - </t>
  </si>
  <si>
    <t xml:space="preserve"> - Tµi s¶n ng¾n h¹n/Tæng tµi s¶n</t>
  </si>
  <si>
    <t>C¬ cÊu nguån vèn</t>
  </si>
  <si>
    <t>- Nî ph¶i tr¶/Tæng nguån vèn</t>
  </si>
  <si>
    <t>- Nguån vèn chñ së h÷u/Tæng nguån vèn</t>
  </si>
  <si>
    <t>Kh¶ n¨ng thanh to¸n nhanh</t>
  </si>
  <si>
    <t>lÇn</t>
  </si>
  <si>
    <t>Kh¶ n¨ng thanh to¸n hiÖn hµnh</t>
  </si>
  <si>
    <t>Tû suÊt lîi nhuËn</t>
  </si>
  <si>
    <t>- Tû suÊt lîi nhuËn sau thuÕ/ tæng tµi s¶n</t>
  </si>
  <si>
    <t>- Tû suÊt lîi nhuËn sau thuÕ/ trªn doanh thu</t>
  </si>
  <si>
    <t>- Tû suÊt lîi nhuËn sau thuÕ/ Nguån vèn chñ së h÷u</t>
  </si>
  <si>
    <t>Gi¸m ®èc c«ng ty</t>
  </si>
  <si>
    <t>Hµ Giang, ngµy 30 th¸ng 06 n¨m 2008</t>
  </si>
  <si>
    <t>Lòy kÕ tõ ®Çu n¨m</t>
  </si>
  <si>
    <t>Kú b¸o c¸o</t>
  </si>
  <si>
    <t>Quý II n¨m 2008</t>
  </si>
  <si>
    <t>Sè d­ ®Çu kú</t>
  </si>
  <si>
    <t xml:space="preserve">Sè d­ cuèi kú </t>
  </si>
  <si>
    <t>B¸o c¸o tµi chÝnh tãm t¾t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</si>
</sst>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00_);_(* \(#,##0.000000\);_(* &quot;-&quot;??_);_(@_)"/>
    <numFmt numFmtId="175" formatCode="#,###"/>
    <numFmt numFmtId="176" formatCode="_(* #,##0.0_);_(* \(#,##0.0\);_(* &quot;-&quot;??_);_(@_)"/>
  </numFmts>
  <fonts count="19">
    <font>
      <sz val="12"/>
      <name val=".VnTime"/>
      <family val="0"/>
    </font>
    <font>
      <b/>
      <sz val="10"/>
      <color indexed="12"/>
      <name val=".VnTimeH"/>
      <family val="2"/>
    </font>
    <font>
      <sz val="12"/>
      <color indexed="12"/>
      <name val=".VnTime"/>
      <family val="0"/>
    </font>
    <font>
      <b/>
      <u val="single"/>
      <sz val="10"/>
      <color indexed="12"/>
      <name val=".VnTimeH"/>
      <family val="2"/>
    </font>
    <font>
      <sz val="12"/>
      <color indexed="12"/>
      <name val=".VnTimeH"/>
      <family val="2"/>
    </font>
    <font>
      <b/>
      <u val="single"/>
      <sz val="12"/>
      <color indexed="12"/>
      <name val=".VnTimeH"/>
      <family val="2"/>
    </font>
    <font>
      <b/>
      <sz val="18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2"/>
      <name val=".VnTimeH"/>
      <family val="2"/>
    </font>
    <font>
      <b/>
      <sz val="14"/>
      <color indexed="12"/>
      <name val=".VnTimeH"/>
      <family val="2"/>
    </font>
    <font>
      <b/>
      <sz val="12"/>
      <name val=".VnTime"/>
      <family val="2"/>
    </font>
    <font>
      <sz val="10"/>
      <name val=".VnTime"/>
      <family val="0"/>
    </font>
    <font>
      <b/>
      <sz val="12"/>
      <name val=".VnTimeH"/>
      <family val="2"/>
    </font>
    <font>
      <sz val="8"/>
      <name val=".VnTime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172" fontId="9" fillId="0" borderId="5" xfId="15" applyNumberFormat="1" applyFont="1" applyBorder="1" applyAlignment="1">
      <alignment/>
    </xf>
    <xf numFmtId="172" fontId="9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172" fontId="9" fillId="0" borderId="8" xfId="15" applyNumberFormat="1" applyFont="1" applyBorder="1" applyAlignment="1">
      <alignment/>
    </xf>
    <xf numFmtId="172" fontId="9" fillId="0" borderId="9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172" fontId="2" fillId="0" borderId="8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2" fillId="0" borderId="12" xfId="15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2" fontId="8" fillId="0" borderId="14" xfId="15" applyNumberFormat="1" applyFont="1" applyBorder="1" applyAlignment="1">
      <alignment horizontal="center" vertical="center"/>
    </xf>
    <xf numFmtId="172" fontId="8" fillId="0" borderId="15" xfId="15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17" xfId="15" applyNumberFormat="1" applyFont="1" applyBorder="1" applyAlignment="1">
      <alignment/>
    </xf>
    <xf numFmtId="172" fontId="2" fillId="0" borderId="18" xfId="15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72" fontId="8" fillId="0" borderId="20" xfId="15" applyNumberFormat="1" applyFont="1" applyBorder="1" applyAlignment="1">
      <alignment horizontal="center" vertical="center"/>
    </xf>
    <xf numFmtId="172" fontId="8" fillId="0" borderId="21" xfId="15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2" fontId="8" fillId="0" borderId="2" xfId="15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2" fontId="8" fillId="0" borderId="8" xfId="15" applyNumberFormat="1" applyFont="1" applyBorder="1" applyAlignment="1">
      <alignment/>
    </xf>
    <xf numFmtId="172" fontId="8" fillId="0" borderId="9" xfId="15" applyNumberFormat="1" applyFont="1" applyBorder="1" applyAlignment="1">
      <alignment/>
    </xf>
    <xf numFmtId="172" fontId="8" fillId="0" borderId="8" xfId="15" applyNumberFormat="1" applyFont="1" applyBorder="1" applyAlignment="1">
      <alignment horizontal="right"/>
    </xf>
    <xf numFmtId="172" fontId="2" fillId="0" borderId="0" xfId="15" applyNumberFormat="1" applyFont="1" applyAlignment="1">
      <alignment/>
    </xf>
    <xf numFmtId="172" fontId="2" fillId="0" borderId="8" xfId="15" applyNumberFormat="1" applyFont="1" applyBorder="1" applyAlignment="1">
      <alignment/>
    </xf>
    <xf numFmtId="173" fontId="8" fillId="0" borderId="8" xfId="15" applyNumberFormat="1" applyFont="1" applyBorder="1" applyAlignment="1">
      <alignment horizontal="right"/>
    </xf>
    <xf numFmtId="174" fontId="8" fillId="0" borderId="22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171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1" fontId="14" fillId="0" borderId="2" xfId="15" applyNumberFormat="1" applyFont="1" applyBorder="1" applyAlignment="1">
      <alignment horizontal="center" vertical="center" wrapText="1"/>
    </xf>
    <xf numFmtId="171" fontId="14" fillId="0" borderId="3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171" fontId="14" fillId="0" borderId="5" xfId="15" applyNumberFormat="1" applyFont="1" applyBorder="1" applyAlignment="1">
      <alignment horizontal="center"/>
    </xf>
    <xf numFmtId="171" fontId="14" fillId="0" borderId="6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0" borderId="8" xfId="19" applyNumberFormat="1" applyFont="1" applyBorder="1" applyAlignment="1">
      <alignment horizontal="center"/>
      <protection/>
    </xf>
    <xf numFmtId="171" fontId="0" fillId="0" borderId="8" xfId="15" applyNumberForma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171" fontId="14" fillId="0" borderId="8" xfId="15" applyNumberFormat="1" applyFont="1" applyBorder="1" applyAlignment="1">
      <alignment horizontal="center"/>
    </xf>
    <xf numFmtId="0" fontId="0" fillId="0" borderId="8" xfId="19" applyFont="1" applyBorder="1" quotePrefix="1">
      <alignment/>
      <protection/>
    </xf>
    <xf numFmtId="0" fontId="14" fillId="0" borderId="8" xfId="19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8" xfId="19" applyFont="1" applyBorder="1" applyAlignment="1" quotePrefix="1">
      <alignment wrapText="1"/>
      <protection/>
    </xf>
    <xf numFmtId="0" fontId="0" fillId="0" borderId="23" xfId="0" applyBorder="1" applyAlignment="1">
      <alignment horizontal="center"/>
    </xf>
    <xf numFmtId="0" fontId="0" fillId="0" borderId="22" xfId="19" applyFont="1" applyBorder="1" applyAlignment="1" quotePrefix="1">
      <alignment wrapText="1"/>
      <protection/>
    </xf>
    <xf numFmtId="2" fontId="0" fillId="0" borderId="22" xfId="19" applyNumberFormat="1" applyFont="1" applyBorder="1" applyAlignment="1">
      <alignment horizontal="center"/>
      <protection/>
    </xf>
    <xf numFmtId="171" fontId="0" fillId="0" borderId="22" xfId="15" applyNumberFormat="1" applyBorder="1" applyAlignment="1">
      <alignment horizontal="center"/>
    </xf>
    <xf numFmtId="171" fontId="0" fillId="0" borderId="24" xfId="15" applyNumberFormat="1" applyBorder="1" applyAlignment="1">
      <alignment horizontal="center"/>
    </xf>
    <xf numFmtId="171" fontId="14" fillId="0" borderId="24" xfId="15" applyNumberFormat="1" applyFont="1" applyBorder="1" applyAlignment="1">
      <alignment horizontal="center"/>
    </xf>
    <xf numFmtId="171" fontId="0" fillId="0" borderId="25" xfId="15" applyNumberFormat="1" applyBorder="1" applyAlignment="1">
      <alignment horizontal="center"/>
    </xf>
    <xf numFmtId="173" fontId="0" fillId="0" borderId="24" xfId="15" applyNumberFormat="1" applyBorder="1" applyAlignment="1">
      <alignment horizontal="center"/>
    </xf>
    <xf numFmtId="171" fontId="8" fillId="0" borderId="8" xfId="15" applyNumberFormat="1" applyFont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8" fillId="0" borderId="7" xfId="0" applyFont="1" applyBorder="1" applyAlignment="1">
      <alignment/>
    </xf>
    <xf numFmtId="172" fontId="8" fillId="0" borderId="9" xfId="15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175" fontId="8" fillId="0" borderId="30" xfId="15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172" fontId="8" fillId="0" borderId="5" xfId="15" applyNumberFormat="1" applyFont="1" applyBorder="1" applyAlignment="1">
      <alignment horizontal="right"/>
    </xf>
    <xf numFmtId="172" fontId="8" fillId="0" borderId="6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16" fillId="0" borderId="0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7" sqref="B7"/>
    </sheetView>
  </sheetViews>
  <sheetFormatPr defaultColWidth="8.796875" defaultRowHeight="15"/>
  <cols>
    <col min="1" max="1" width="5" style="2" customWidth="1"/>
    <col min="2" max="2" width="41.8984375" style="2" customWidth="1"/>
    <col min="3" max="3" width="18.5" style="2" customWidth="1"/>
    <col min="4" max="4" width="19.5" style="2" customWidth="1"/>
    <col min="5" max="5" width="14.69921875" style="2" bestFit="1" customWidth="1"/>
    <col min="6" max="16384" width="9" style="2" customWidth="1"/>
  </cols>
  <sheetData>
    <row r="1" ht="15">
      <c r="A1" s="1" t="s">
        <v>0</v>
      </c>
    </row>
    <row r="2" spans="1:4" s="4" customFormat="1" ht="15" customHeight="1">
      <c r="A2" s="3" t="s">
        <v>1</v>
      </c>
      <c r="D2" s="5"/>
    </row>
    <row r="3" spans="1:4" s="4" customFormat="1" ht="13.5" customHeight="1">
      <c r="A3" s="6"/>
      <c r="D3" s="5"/>
    </row>
    <row r="4" spans="1:4" ht="31.5" customHeight="1">
      <c r="A4" s="107" t="s">
        <v>95</v>
      </c>
      <c r="B4" s="107"/>
      <c r="C4" s="107"/>
      <c r="D4" s="107"/>
    </row>
    <row r="5" spans="1:4" ht="21" customHeight="1">
      <c r="A5" s="108" t="s">
        <v>92</v>
      </c>
      <c r="B5" s="108"/>
      <c r="C5" s="108"/>
      <c r="D5" s="108"/>
    </row>
    <row r="6" spans="1:4" ht="21" customHeight="1" thickBot="1">
      <c r="A6" s="7" t="s">
        <v>2</v>
      </c>
      <c r="D6" s="8"/>
    </row>
    <row r="7" spans="1:4" s="12" customFormat="1" ht="27" customHeight="1">
      <c r="A7" s="9" t="s">
        <v>3</v>
      </c>
      <c r="B7" s="10" t="s">
        <v>4</v>
      </c>
      <c r="C7" s="10" t="s">
        <v>93</v>
      </c>
      <c r="D7" s="11" t="s">
        <v>94</v>
      </c>
    </row>
    <row r="8" spans="1:4" s="17" customFormat="1" ht="18.75" customHeight="1">
      <c r="A8" s="13" t="s">
        <v>5</v>
      </c>
      <c r="B8" s="14" t="s">
        <v>6</v>
      </c>
      <c r="C8" s="15">
        <f>SUM(C9:C13)</f>
        <v>46429675811</v>
      </c>
      <c r="D8" s="16">
        <f>SUM(D9:D13)</f>
        <v>41460083117</v>
      </c>
    </row>
    <row r="9" spans="1:4" ht="18.75" customHeight="1">
      <c r="A9" s="18">
        <v>1</v>
      </c>
      <c r="B9" s="19" t="s">
        <v>7</v>
      </c>
      <c r="C9" s="20">
        <v>1408804637</v>
      </c>
      <c r="D9" s="21">
        <v>1061150592</v>
      </c>
    </row>
    <row r="10" spans="1:4" ht="18.75" customHeight="1">
      <c r="A10" s="18">
        <f>A9+1</f>
        <v>2</v>
      </c>
      <c r="B10" s="19" t="s">
        <v>8</v>
      </c>
      <c r="C10" s="20"/>
      <c r="D10" s="21"/>
    </row>
    <row r="11" spans="1:4" ht="18.75" customHeight="1">
      <c r="A11" s="18">
        <f>A10+1</f>
        <v>3</v>
      </c>
      <c r="B11" s="19" t="s">
        <v>9</v>
      </c>
      <c r="C11" s="20">
        <v>41050025503</v>
      </c>
      <c r="D11" s="21">
        <f>39847462343+0</f>
        <v>39847462343</v>
      </c>
    </row>
    <row r="12" spans="1:4" ht="18.75" customHeight="1">
      <c r="A12" s="18">
        <f>A11+1</f>
        <v>4</v>
      </c>
      <c r="B12" s="19" t="s">
        <v>10</v>
      </c>
      <c r="C12" s="20">
        <v>46129236</v>
      </c>
      <c r="D12" s="21">
        <v>45081637</v>
      </c>
    </row>
    <row r="13" spans="1:4" ht="18.75" customHeight="1">
      <c r="A13" s="18">
        <f>A12+1</f>
        <v>5</v>
      </c>
      <c r="B13" s="19" t="s">
        <v>11</v>
      </c>
      <c r="C13" s="20">
        <v>3924716435</v>
      </c>
      <c r="D13" s="21">
        <v>506388545</v>
      </c>
    </row>
    <row r="14" spans="1:4" s="17" customFormat="1" ht="18.75" customHeight="1">
      <c r="A14" s="22" t="s">
        <v>12</v>
      </c>
      <c r="B14" s="23" t="s">
        <v>13</v>
      </c>
      <c r="C14" s="24">
        <f>C15+C16+C21+C22+C23</f>
        <v>253215409257</v>
      </c>
      <c r="D14" s="25">
        <f>D15+D16+D21+D22+D23</f>
        <v>274673610840</v>
      </c>
    </row>
    <row r="15" spans="1:4" s="27" customFormat="1" ht="18.75" customHeight="1">
      <c r="A15" s="26">
        <v>1</v>
      </c>
      <c r="B15" s="19" t="s">
        <v>14</v>
      </c>
      <c r="C15" s="20"/>
      <c r="D15" s="21"/>
    </row>
    <row r="16" spans="1:4" ht="18.75" customHeight="1">
      <c r="A16" s="18">
        <v>2</v>
      </c>
      <c r="B16" s="19" t="s">
        <v>15</v>
      </c>
      <c r="C16" s="28">
        <v>253215409257</v>
      </c>
      <c r="D16" s="28">
        <f>SUM(D17:D20)</f>
        <v>274673610840</v>
      </c>
    </row>
    <row r="17" spans="1:4" ht="18.75" customHeight="1">
      <c r="A17" s="18" t="s">
        <v>16</v>
      </c>
      <c r="B17" s="19" t="s">
        <v>17</v>
      </c>
      <c r="C17" s="20">
        <v>154128566370</v>
      </c>
      <c r="D17" s="29">
        <v>151482982137</v>
      </c>
    </row>
    <row r="18" spans="1:4" ht="18.75" customHeight="1">
      <c r="A18" s="18" t="s">
        <v>16</v>
      </c>
      <c r="B18" s="19" t="s">
        <v>18</v>
      </c>
      <c r="C18" s="20"/>
      <c r="D18" s="21"/>
    </row>
    <row r="19" spans="1:4" ht="18.75" customHeight="1">
      <c r="A19" s="18" t="s">
        <v>16</v>
      </c>
      <c r="B19" s="19" t="s">
        <v>19</v>
      </c>
      <c r="C19" s="20"/>
      <c r="D19" s="21"/>
    </row>
    <row r="20" spans="1:4" ht="18.75" customHeight="1">
      <c r="A20" s="18" t="s">
        <v>16</v>
      </c>
      <c r="B20" s="19" t="s">
        <v>20</v>
      </c>
      <c r="C20" s="20">
        <v>99086842887</v>
      </c>
      <c r="D20" s="21">
        <v>123190628703</v>
      </c>
    </row>
    <row r="21" spans="1:4" ht="18.75" customHeight="1">
      <c r="A21" s="18">
        <v>3</v>
      </c>
      <c r="B21" s="19" t="s">
        <v>21</v>
      </c>
      <c r="C21" s="20"/>
      <c r="D21" s="21"/>
    </row>
    <row r="22" spans="1:4" ht="18.75" customHeight="1">
      <c r="A22" s="18">
        <v>4</v>
      </c>
      <c r="B22" s="19" t="s">
        <v>22</v>
      </c>
      <c r="C22" s="28"/>
      <c r="D22" s="29"/>
    </row>
    <row r="23" spans="1:4" ht="18.75" customHeight="1">
      <c r="A23" s="30">
        <v>5</v>
      </c>
      <c r="B23" s="31" t="s">
        <v>23</v>
      </c>
      <c r="C23" s="32"/>
      <c r="D23" s="33"/>
    </row>
    <row r="24" spans="1:5" s="39" customFormat="1" ht="24.75" customHeight="1">
      <c r="A24" s="34" t="s">
        <v>24</v>
      </c>
      <c r="B24" s="35" t="s">
        <v>25</v>
      </c>
      <c r="C24" s="36">
        <f>C8+C14</f>
        <v>299645085068</v>
      </c>
      <c r="D24" s="37">
        <f>D8+D14</f>
        <v>316133693957</v>
      </c>
      <c r="E24" s="38"/>
    </row>
    <row r="25" spans="1:4" s="17" customFormat="1" ht="18.75" customHeight="1">
      <c r="A25" s="13" t="s">
        <v>26</v>
      </c>
      <c r="B25" s="14" t="s">
        <v>27</v>
      </c>
      <c r="C25" s="15">
        <f>SUM(C26:C27)</f>
        <v>223022522167</v>
      </c>
      <c r="D25" s="16">
        <f>SUM(D26:D27)</f>
        <v>245345926081</v>
      </c>
    </row>
    <row r="26" spans="1:4" ht="18.75" customHeight="1">
      <c r="A26" s="18">
        <v>1</v>
      </c>
      <c r="B26" s="19" t="s">
        <v>28</v>
      </c>
      <c r="C26" s="20">
        <v>35215883515</v>
      </c>
      <c r="D26" s="21">
        <v>39377636438</v>
      </c>
    </row>
    <row r="27" spans="1:4" s="27" customFormat="1" ht="18.75" customHeight="1">
      <c r="A27" s="26">
        <v>2</v>
      </c>
      <c r="B27" s="19" t="s">
        <v>29</v>
      </c>
      <c r="C27" s="20">
        <v>187806638652</v>
      </c>
      <c r="D27" s="21">
        <v>205968289643</v>
      </c>
    </row>
    <row r="28" spans="1:4" s="17" customFormat="1" ht="18.75" customHeight="1">
      <c r="A28" s="22" t="s">
        <v>30</v>
      </c>
      <c r="B28" s="23" t="s">
        <v>31</v>
      </c>
      <c r="C28" s="24">
        <f>C29+C39</f>
        <v>76622562901</v>
      </c>
      <c r="D28" s="25">
        <f>D29+D39</f>
        <v>70787767876</v>
      </c>
    </row>
    <row r="29" spans="1:4" s="27" customFormat="1" ht="18.75" customHeight="1">
      <c r="A29" s="26">
        <v>1</v>
      </c>
      <c r="B29" s="19" t="s">
        <v>31</v>
      </c>
      <c r="C29" s="20">
        <v>76069466826</v>
      </c>
      <c r="D29" s="21">
        <f>SUM(D30:D38)</f>
        <v>70048621375</v>
      </c>
    </row>
    <row r="30" spans="1:4" s="27" customFormat="1" ht="18.75" customHeight="1">
      <c r="A30" s="26"/>
      <c r="B30" s="19" t="s">
        <v>32</v>
      </c>
      <c r="C30" s="20">
        <v>60000000000</v>
      </c>
      <c r="D30" s="21">
        <v>60000000000</v>
      </c>
    </row>
    <row r="31" spans="1:4" s="27" customFormat="1" ht="18.75" customHeight="1">
      <c r="A31" s="26"/>
      <c r="B31" s="19" t="s">
        <v>33</v>
      </c>
      <c r="C31" s="20"/>
      <c r="D31" s="21"/>
    </row>
    <row r="32" spans="1:4" s="27" customFormat="1" ht="18.75" customHeight="1">
      <c r="A32" s="26"/>
      <c r="B32" s="19" t="s">
        <v>34</v>
      </c>
      <c r="C32" s="20"/>
      <c r="D32" s="21"/>
    </row>
    <row r="33" spans="1:4" s="27" customFormat="1" ht="18.75" customHeight="1">
      <c r="A33" s="18"/>
      <c r="B33" s="19" t="s">
        <v>35</v>
      </c>
      <c r="C33" s="20"/>
      <c r="D33" s="21"/>
    </row>
    <row r="34" spans="1:4" s="27" customFormat="1" ht="18.75" customHeight="1">
      <c r="A34" s="18"/>
      <c r="B34" s="19" t="s">
        <v>36</v>
      </c>
      <c r="C34" s="20"/>
      <c r="D34" s="21"/>
    </row>
    <row r="35" spans="1:4" s="27" customFormat="1" ht="18.75" customHeight="1">
      <c r="A35" s="18"/>
      <c r="B35" s="19" t="s">
        <v>37</v>
      </c>
      <c r="C35" s="20"/>
      <c r="D35" s="21"/>
    </row>
    <row r="36" spans="1:4" s="27" customFormat="1" ht="18.75" customHeight="1">
      <c r="A36" s="18"/>
      <c r="B36" s="19" t="s">
        <v>38</v>
      </c>
      <c r="C36" s="20">
        <f>2068900058+825138585</f>
        <v>2894038643</v>
      </c>
      <c r="D36" s="21">
        <f>2421869866+1178108393</f>
        <v>3599978259</v>
      </c>
    </row>
    <row r="37" spans="1:4" s="27" customFormat="1" ht="18.75" customHeight="1">
      <c r="A37" s="18"/>
      <c r="B37" s="19" t="s">
        <v>39</v>
      </c>
      <c r="C37" s="20">
        <v>13142749517</v>
      </c>
      <c r="D37" s="21">
        <v>6415964450</v>
      </c>
    </row>
    <row r="38" spans="1:4" s="27" customFormat="1" ht="18.75" customHeight="1">
      <c r="A38" s="18"/>
      <c r="B38" s="19" t="s">
        <v>40</v>
      </c>
      <c r="C38" s="20">
        <v>32678666</v>
      </c>
      <c r="D38" s="21">
        <v>32678666</v>
      </c>
    </row>
    <row r="39" spans="1:4" s="27" customFormat="1" ht="18.75" customHeight="1">
      <c r="A39" s="26">
        <v>2</v>
      </c>
      <c r="B39" s="19" t="s">
        <v>41</v>
      </c>
      <c r="C39" s="20">
        <v>553096075</v>
      </c>
      <c r="D39" s="21">
        <f>SUM(D40:D42)</f>
        <v>739146501</v>
      </c>
    </row>
    <row r="40" spans="1:4" s="27" customFormat="1" ht="18.75" customHeight="1">
      <c r="A40" s="26"/>
      <c r="B40" s="19" t="s">
        <v>42</v>
      </c>
      <c r="C40" s="20">
        <v>163682892</v>
      </c>
      <c r="D40" s="21">
        <v>360464777</v>
      </c>
    </row>
    <row r="41" spans="1:4" s="27" customFormat="1" ht="18.75" customHeight="1">
      <c r="A41" s="26"/>
      <c r="B41" s="19" t="s">
        <v>43</v>
      </c>
      <c r="C41" s="20"/>
      <c r="D41" s="21"/>
    </row>
    <row r="42" spans="1:4" s="27" customFormat="1" ht="18.75" customHeight="1">
      <c r="A42" s="40"/>
      <c r="B42" s="41" t="s">
        <v>44</v>
      </c>
      <c r="C42" s="42">
        <v>389413183</v>
      </c>
      <c r="D42" s="43">
        <v>378681724</v>
      </c>
    </row>
    <row r="43" spans="1:4" s="27" customFormat="1" ht="24.75" customHeight="1" thickBot="1">
      <c r="A43" s="44" t="s">
        <v>45</v>
      </c>
      <c r="B43" s="45" t="s">
        <v>46</v>
      </c>
      <c r="C43" s="46">
        <f>C25+C28</f>
        <v>299645085068</v>
      </c>
      <c r="D43" s="47">
        <f>D25+D28</f>
        <v>316133693957</v>
      </c>
    </row>
    <row r="44" spans="3:4" ht="15">
      <c r="C44" s="48">
        <f>C24-C43</f>
        <v>0</v>
      </c>
      <c r="D44" s="48">
        <f>D24-D43</f>
        <v>0</v>
      </c>
    </row>
  </sheetData>
  <mergeCells count="2">
    <mergeCell ref="A4:D4"/>
    <mergeCell ref="A5:D5"/>
  </mergeCells>
  <printOptions horizontalCentered="1"/>
  <pageMargins left="0.16" right="0.25" top="0.25" bottom="0.46" header="0.16" footer="0.1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22">
      <selection activeCell="C4" sqref="C4"/>
    </sheetView>
  </sheetViews>
  <sheetFormatPr defaultColWidth="8.796875" defaultRowHeight="15"/>
  <cols>
    <col min="1" max="1" width="4.59765625" style="2" customWidth="1"/>
    <col min="2" max="2" width="47.69921875" style="2" customWidth="1"/>
    <col min="3" max="4" width="16.5" style="2" customWidth="1"/>
    <col min="5" max="5" width="13.5" style="2" customWidth="1"/>
    <col min="6" max="6" width="14.69921875" style="2" bestFit="1" customWidth="1"/>
    <col min="7" max="16384" width="9" style="2" customWidth="1"/>
  </cols>
  <sheetData>
    <row r="2" spans="1:4" s="27" customFormat="1" ht="18.75">
      <c r="A2" s="109" t="s">
        <v>47</v>
      </c>
      <c r="B2" s="109"/>
      <c r="C2" s="109"/>
      <c r="D2" s="109"/>
    </row>
    <row r="3" spans="2:4" ht="11.25" customHeight="1" thickBot="1">
      <c r="B3" s="7"/>
      <c r="C3" s="49"/>
      <c r="D3" s="49"/>
    </row>
    <row r="4" spans="1:4" ht="36" customHeight="1">
      <c r="A4" s="96" t="s">
        <v>3</v>
      </c>
      <c r="B4" s="9" t="s">
        <v>48</v>
      </c>
      <c r="C4" s="50" t="s">
        <v>91</v>
      </c>
      <c r="D4" s="51" t="s">
        <v>90</v>
      </c>
    </row>
    <row r="5" spans="1:4" ht="24" customHeight="1">
      <c r="A5" s="97">
        <v>1</v>
      </c>
      <c r="B5" s="104" t="s">
        <v>49</v>
      </c>
      <c r="C5" s="105">
        <v>10139247300</v>
      </c>
      <c r="D5" s="106">
        <v>14005143200</v>
      </c>
    </row>
    <row r="6" spans="1:6" ht="24" customHeight="1">
      <c r="A6" s="98">
        <f>A5+1</f>
        <v>2</v>
      </c>
      <c r="B6" s="100" t="s">
        <v>50</v>
      </c>
      <c r="C6" s="52"/>
      <c r="D6" s="53"/>
      <c r="E6" s="48"/>
      <c r="F6" s="48"/>
    </row>
    <row r="7" spans="1:4" ht="24" customHeight="1">
      <c r="A7" s="98">
        <f aca="true" t="shared" si="0" ref="A7:A23">A6+1</f>
        <v>3</v>
      </c>
      <c r="B7" s="100" t="s">
        <v>51</v>
      </c>
      <c r="C7" s="54">
        <f>C5-C6</f>
        <v>10139247300</v>
      </c>
      <c r="D7" s="101">
        <f>D5-D6</f>
        <v>14005143200</v>
      </c>
    </row>
    <row r="8" spans="1:4" ht="24" customHeight="1">
      <c r="A8" s="98">
        <f t="shared" si="0"/>
        <v>4</v>
      </c>
      <c r="B8" s="100" t="s">
        <v>52</v>
      </c>
      <c r="C8" s="54">
        <v>3319975339</v>
      </c>
      <c r="D8" s="101">
        <v>6672372894</v>
      </c>
    </row>
    <row r="9" spans="1:4" ht="24" customHeight="1">
      <c r="A9" s="98">
        <f t="shared" si="0"/>
        <v>5</v>
      </c>
      <c r="B9" s="100" t="s">
        <v>53</v>
      </c>
      <c r="C9" s="54">
        <f>C7-C8</f>
        <v>6819271961</v>
      </c>
      <c r="D9" s="101">
        <f>D7-D8</f>
        <v>7332770306</v>
      </c>
    </row>
    <row r="10" spans="1:4" ht="24" customHeight="1">
      <c r="A10" s="98">
        <f t="shared" si="0"/>
        <v>6</v>
      </c>
      <c r="B10" s="100" t="s">
        <v>54</v>
      </c>
      <c r="C10" s="54">
        <v>338304239</v>
      </c>
      <c r="D10" s="101">
        <v>743731283</v>
      </c>
    </row>
    <row r="11" spans="1:4" ht="24" customHeight="1">
      <c r="A11" s="98">
        <f t="shared" si="0"/>
        <v>7</v>
      </c>
      <c r="B11" s="100" t="s">
        <v>55</v>
      </c>
      <c r="C11" s="54">
        <v>6836920541</v>
      </c>
      <c r="D11" s="101">
        <v>6836920541</v>
      </c>
    </row>
    <row r="12" spans="1:4" ht="24" customHeight="1">
      <c r="A12" s="98">
        <f t="shared" si="0"/>
        <v>8</v>
      </c>
      <c r="B12" s="100" t="s">
        <v>56</v>
      </c>
      <c r="C12" s="54"/>
      <c r="D12" s="101"/>
    </row>
    <row r="13" spans="1:6" ht="24" customHeight="1">
      <c r="A13" s="98">
        <f t="shared" si="0"/>
        <v>9</v>
      </c>
      <c r="B13" s="100" t="s">
        <v>57</v>
      </c>
      <c r="C13" s="52"/>
      <c r="D13" s="53"/>
      <c r="F13" s="55"/>
    </row>
    <row r="14" spans="1:6" ht="24" customHeight="1">
      <c r="A14" s="98">
        <f t="shared" si="0"/>
        <v>10</v>
      </c>
      <c r="B14" s="100" t="s">
        <v>58</v>
      </c>
      <c r="C14" s="52">
        <v>152219225</v>
      </c>
      <c r="D14" s="101">
        <v>565137652</v>
      </c>
      <c r="E14" s="48"/>
      <c r="F14" s="55"/>
    </row>
    <row r="15" spans="1:4" ht="24" customHeight="1">
      <c r="A15" s="98">
        <f t="shared" si="0"/>
        <v>11</v>
      </c>
      <c r="B15" s="100" t="s">
        <v>59</v>
      </c>
      <c r="C15" s="54">
        <v>22500000</v>
      </c>
      <c r="D15" s="101">
        <v>42678000</v>
      </c>
    </row>
    <row r="16" spans="1:4" ht="24" customHeight="1">
      <c r="A16" s="98">
        <f t="shared" si="0"/>
        <v>12</v>
      </c>
      <c r="B16" s="100" t="s">
        <v>60</v>
      </c>
      <c r="C16" s="56">
        <v>0</v>
      </c>
      <c r="D16" s="101">
        <v>15000000</v>
      </c>
    </row>
    <row r="17" spans="1:4" ht="24" customHeight="1">
      <c r="A17" s="98">
        <f t="shared" si="0"/>
        <v>13</v>
      </c>
      <c r="B17" s="100" t="s">
        <v>61</v>
      </c>
      <c r="C17" s="54">
        <f>C15-C16</f>
        <v>22500000</v>
      </c>
      <c r="D17" s="101">
        <f>D15-D16</f>
        <v>27678000</v>
      </c>
    </row>
    <row r="18" spans="1:4" ht="24" customHeight="1">
      <c r="A18" s="98">
        <f t="shared" si="0"/>
        <v>14</v>
      </c>
      <c r="B18" s="100" t="s">
        <v>62</v>
      </c>
      <c r="C18" s="54">
        <f>C7+C10-C8-C11-C14+C17</f>
        <v>190936434</v>
      </c>
      <c r="D18" s="101">
        <f>D7+D10-D8-D11-D14+D17</f>
        <v>702121396</v>
      </c>
    </row>
    <row r="19" spans="1:4" ht="24" customHeight="1">
      <c r="A19" s="98">
        <f t="shared" si="0"/>
        <v>15</v>
      </c>
      <c r="B19" s="100" t="s">
        <v>63</v>
      </c>
      <c r="C19" s="54"/>
      <c r="D19" s="101"/>
    </row>
    <row r="20" spans="1:4" ht="24" customHeight="1">
      <c r="A20" s="98">
        <f t="shared" si="0"/>
        <v>16</v>
      </c>
      <c r="B20" s="100" t="s">
        <v>64</v>
      </c>
      <c r="C20" s="54">
        <v>0</v>
      </c>
      <c r="D20" s="101">
        <v>0</v>
      </c>
    </row>
    <row r="21" spans="1:4" ht="24" customHeight="1">
      <c r="A21" s="98">
        <f t="shared" si="0"/>
        <v>17</v>
      </c>
      <c r="B21" s="100" t="s">
        <v>65</v>
      </c>
      <c r="C21" s="52">
        <f>C18-C19-C20</f>
        <v>190936434</v>
      </c>
      <c r="D21" s="53">
        <f>D18-D19-D20</f>
        <v>702121396</v>
      </c>
    </row>
    <row r="22" spans="1:4" s="12" customFormat="1" ht="24" customHeight="1">
      <c r="A22" s="98">
        <f t="shared" si="0"/>
        <v>18</v>
      </c>
      <c r="B22" s="100" t="s">
        <v>66</v>
      </c>
      <c r="C22" s="95">
        <f>C21/6000000</f>
        <v>31.822739</v>
      </c>
      <c r="D22" s="101">
        <v>117</v>
      </c>
    </row>
    <row r="23" spans="1:4" ht="24" customHeight="1">
      <c r="A23" s="98">
        <f t="shared" si="0"/>
        <v>19</v>
      </c>
      <c r="B23" s="100" t="s">
        <v>67</v>
      </c>
      <c r="C23" s="57"/>
      <c r="D23" s="101"/>
    </row>
    <row r="24" spans="1:4" ht="24" customHeight="1" thickBot="1">
      <c r="A24" s="99"/>
      <c r="B24" s="102"/>
      <c r="C24" s="58"/>
      <c r="D24" s="103"/>
    </row>
    <row r="25" spans="2:4" ht="16.5" customHeight="1">
      <c r="B25" s="8"/>
      <c r="C25" s="59"/>
      <c r="D25" s="60"/>
    </row>
    <row r="26" spans="2:4" ht="15.75">
      <c r="B26" s="110"/>
      <c r="C26" s="110"/>
      <c r="D26" s="110"/>
    </row>
    <row r="27" spans="2:4" s="61" customFormat="1" ht="20.25">
      <c r="B27" s="62"/>
      <c r="C27" s="111"/>
      <c r="D27" s="111"/>
    </row>
  </sheetData>
  <mergeCells count="3">
    <mergeCell ref="A2:D2"/>
    <mergeCell ref="B26:D26"/>
    <mergeCell ref="C27:D27"/>
  </mergeCells>
  <printOptions horizontalCentered="1"/>
  <pageMargins left="0.16" right="0.16" top="0.32" bottom="1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D16" sqref="D16"/>
    </sheetView>
  </sheetViews>
  <sheetFormatPr defaultColWidth="8.796875" defaultRowHeight="15"/>
  <cols>
    <col min="1" max="1" width="4.19921875" style="65" customWidth="1"/>
    <col min="2" max="2" width="42.5" style="0" bestFit="1" customWidth="1"/>
    <col min="3" max="3" width="10.3984375" style="0" customWidth="1"/>
    <col min="4" max="4" width="15.5" style="64" customWidth="1"/>
    <col min="5" max="5" width="17" style="64" customWidth="1"/>
  </cols>
  <sheetData>
    <row r="3" ht="15.75">
      <c r="A3" s="63" t="s">
        <v>68</v>
      </c>
    </row>
    <row r="4" ht="15.75" thickBot="1"/>
    <row r="5" spans="1:5" s="70" customFormat="1" ht="27" customHeight="1">
      <c r="A5" s="66" t="s">
        <v>3</v>
      </c>
      <c r="B5" s="67" t="s">
        <v>48</v>
      </c>
      <c r="C5" s="67" t="s">
        <v>69</v>
      </c>
      <c r="D5" s="68" t="s">
        <v>70</v>
      </c>
      <c r="E5" s="69" t="s">
        <v>71</v>
      </c>
    </row>
    <row r="6" spans="1:5" s="75" customFormat="1" ht="23.25" customHeight="1">
      <c r="A6" s="71">
        <v>1</v>
      </c>
      <c r="B6" s="72" t="s">
        <v>72</v>
      </c>
      <c r="C6" s="72"/>
      <c r="D6" s="73"/>
      <c r="E6" s="74"/>
    </row>
    <row r="7" spans="1:5" ht="23.25" customHeight="1">
      <c r="A7" s="76" t="s">
        <v>73</v>
      </c>
      <c r="B7" s="77" t="s">
        <v>74</v>
      </c>
      <c r="C7" s="78" t="s">
        <v>75</v>
      </c>
      <c r="D7" s="79">
        <v>0.56</v>
      </c>
      <c r="E7" s="91">
        <v>0.51</v>
      </c>
    </row>
    <row r="8" spans="1:5" ht="23.25" customHeight="1">
      <c r="A8" s="76" t="s">
        <v>76</v>
      </c>
      <c r="B8" s="77" t="s">
        <v>77</v>
      </c>
      <c r="C8" s="78" t="s">
        <v>75</v>
      </c>
      <c r="D8" s="79">
        <v>0.44</v>
      </c>
      <c r="E8" s="91">
        <v>0.49</v>
      </c>
    </row>
    <row r="9" spans="1:5" s="75" customFormat="1" ht="23.25" customHeight="1">
      <c r="A9" s="80">
        <v>2</v>
      </c>
      <c r="B9" s="81" t="s">
        <v>78</v>
      </c>
      <c r="C9" s="81"/>
      <c r="D9" s="82"/>
      <c r="E9" s="92"/>
    </row>
    <row r="10" spans="1:5" ht="23.25" customHeight="1">
      <c r="A10" s="76"/>
      <c r="B10" s="83" t="s">
        <v>79</v>
      </c>
      <c r="C10" s="78" t="s">
        <v>75</v>
      </c>
      <c r="D10" s="79">
        <v>0.73</v>
      </c>
      <c r="E10" s="91">
        <v>0.76</v>
      </c>
    </row>
    <row r="11" spans="1:5" ht="23.25" customHeight="1">
      <c r="A11" s="76"/>
      <c r="B11" s="83" t="s">
        <v>80</v>
      </c>
      <c r="C11" s="78" t="s">
        <v>75</v>
      </c>
      <c r="D11" s="79">
        <v>0.27</v>
      </c>
      <c r="E11" s="91">
        <v>0.24</v>
      </c>
    </row>
    <row r="12" spans="1:5" s="75" customFormat="1" ht="23.25" customHeight="1">
      <c r="A12" s="80">
        <v>3</v>
      </c>
      <c r="B12" s="84" t="s">
        <v>81</v>
      </c>
      <c r="C12" s="81"/>
      <c r="D12" s="82"/>
      <c r="E12" s="92"/>
    </row>
    <row r="13" spans="1:5" ht="23.25" customHeight="1">
      <c r="A13" s="76"/>
      <c r="B13" s="85" t="s">
        <v>81</v>
      </c>
      <c r="C13" s="78" t="s">
        <v>82</v>
      </c>
      <c r="D13" s="79">
        <v>0.32</v>
      </c>
      <c r="E13" s="91">
        <v>0.03</v>
      </c>
    </row>
    <row r="14" spans="1:5" ht="23.25" customHeight="1">
      <c r="A14" s="76"/>
      <c r="B14" s="85" t="s">
        <v>83</v>
      </c>
      <c r="C14" s="78" t="s">
        <v>82</v>
      </c>
      <c r="D14" s="79">
        <v>11.14</v>
      </c>
      <c r="E14" s="91">
        <v>0.67</v>
      </c>
    </row>
    <row r="15" spans="1:5" s="75" customFormat="1" ht="23.25" customHeight="1">
      <c r="A15" s="80">
        <v>4</v>
      </c>
      <c r="B15" s="81" t="s">
        <v>84</v>
      </c>
      <c r="C15" s="81"/>
      <c r="D15" s="82"/>
      <c r="E15" s="92"/>
    </row>
    <row r="16" spans="1:5" ht="23.25" customHeight="1">
      <c r="A16" s="76"/>
      <c r="B16" s="86" t="s">
        <v>85</v>
      </c>
      <c r="C16" s="78" t="s">
        <v>75</v>
      </c>
      <c r="D16" s="79">
        <v>0.03</v>
      </c>
      <c r="E16" s="94">
        <v>0.002</v>
      </c>
    </row>
    <row r="17" spans="1:5" ht="23.25" customHeight="1">
      <c r="A17" s="76"/>
      <c r="B17" s="86" t="s">
        <v>86</v>
      </c>
      <c r="C17" s="78" t="s">
        <v>75</v>
      </c>
      <c r="D17" s="79">
        <v>0.2</v>
      </c>
      <c r="E17" s="94">
        <v>0.002</v>
      </c>
    </row>
    <row r="18" spans="1:5" ht="23.25" customHeight="1" thickBot="1">
      <c r="A18" s="87"/>
      <c r="B18" s="88" t="s">
        <v>87</v>
      </c>
      <c r="C18" s="89" t="s">
        <v>75</v>
      </c>
      <c r="D18" s="90">
        <v>0.09</v>
      </c>
      <c r="E18" s="93">
        <v>0.01</v>
      </c>
    </row>
    <row r="19" ht="12.75" customHeight="1"/>
    <row r="20" spans="3:5" ht="15.75">
      <c r="C20" s="112" t="s">
        <v>89</v>
      </c>
      <c r="D20" s="112"/>
      <c r="E20" s="112"/>
    </row>
    <row r="21" spans="3:5" ht="20.25" customHeight="1">
      <c r="C21" s="113" t="s">
        <v>88</v>
      </c>
      <c r="D21" s="113"/>
      <c r="E21" s="113"/>
    </row>
  </sheetData>
  <mergeCells count="2">
    <mergeCell ref="C20:E20"/>
    <mergeCell ref="C21:E21"/>
  </mergeCells>
  <printOptions/>
  <pageMargins left="0.3" right="0.16" top="0.35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minhthu</cp:lastModifiedBy>
  <cp:lastPrinted>2005-07-22T06:10:59Z</cp:lastPrinted>
  <dcterms:created xsi:type="dcterms:W3CDTF">2008-04-15T01:37:08Z</dcterms:created>
  <dcterms:modified xsi:type="dcterms:W3CDTF">2008-07-28T02:26:45Z</dcterms:modified>
  <cp:category/>
  <cp:version/>
  <cp:contentType/>
  <cp:contentStatus/>
</cp:coreProperties>
</file>