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activeTab="1"/>
  </bookViews>
  <sheets>
    <sheet name="CDKT" sheetId="1" r:id="rId1"/>
    <sheet name="KQKD" sheetId="2" r:id="rId2"/>
    <sheet name="Chi tieu khac" sheetId="3" r:id="rId3"/>
  </sheets>
  <definedNames/>
  <calcPr fullCalcOnLoad="1"/>
</workbook>
</file>

<file path=xl/comments1.xml><?xml version="1.0" encoding="utf-8"?>
<comments xmlns="http://schemas.openxmlformats.org/spreadsheetml/2006/main">
  <authors>
    <author>dtic</author>
  </authors>
  <commentList>
    <comment ref="C11" authorId="0">
      <text>
        <r>
          <rPr>
            <b/>
            <sz val="8"/>
            <rFont val="Tahoma"/>
            <family val="0"/>
          </rPr>
          <t>dtic:</t>
        </r>
        <r>
          <rPr>
            <sz val="8"/>
            <rFont val="Tahoma"/>
            <family val="0"/>
          </rPr>
          <t xml:space="preserve">
= TK 1388</t>
        </r>
      </text>
    </comment>
  </commentList>
</comments>
</file>

<file path=xl/sharedStrings.xml><?xml version="1.0" encoding="utf-8"?>
<sst xmlns="http://schemas.openxmlformats.org/spreadsheetml/2006/main" count="114" uniqueCount="98">
  <si>
    <t>TT</t>
  </si>
  <si>
    <t>I</t>
  </si>
  <si>
    <t>II</t>
  </si>
  <si>
    <t xml:space="preserve"> -</t>
  </si>
  <si>
    <t>III</t>
  </si>
  <si>
    <t>IV</t>
  </si>
  <si>
    <t>V</t>
  </si>
  <si>
    <t>VI</t>
  </si>
  <si>
    <t xml:space="preserve"> </t>
  </si>
  <si>
    <t>%</t>
  </si>
  <si>
    <t xml:space="preserve"> - </t>
  </si>
  <si>
    <t>85.2</t>
  </si>
  <si>
    <t>V. các chỉ tiêu tài chính cơ bản</t>
  </si>
  <si>
    <t>Đơn vị tính</t>
  </si>
  <si>
    <t>Năm trước</t>
  </si>
  <si>
    <t>Năm này</t>
  </si>
  <si>
    <t>lần</t>
  </si>
  <si>
    <t>Chỉ tiêu</t>
  </si>
  <si>
    <t>Cơ cấu tài sản</t>
  </si>
  <si>
    <t xml:space="preserve"> - Tài sản dài hạn/Tổng tài sản</t>
  </si>
  <si>
    <t xml:space="preserve"> - Tài sản ngắn hạn/Tổng tài sản</t>
  </si>
  <si>
    <t>Cơ cấu nguồn vốn</t>
  </si>
  <si>
    <t>- Nợ phải trả/Tổng nguồn vốn</t>
  </si>
  <si>
    <t>- Nguồn vốn chủ sở hữu/Tổng nguồn vốn</t>
  </si>
  <si>
    <t>Khả năng thanh toán nhanh</t>
  </si>
  <si>
    <t>Khả năng thanh toán hiện hành</t>
  </si>
  <si>
    <t>Tỷ suất lợi nhuận</t>
  </si>
  <si>
    <t>- Tỷ suất lợi nhuận sau thuế/ tổng tài sản</t>
  </si>
  <si>
    <t>- Tỷ suất lợi nhuận sau thuế/ trên doanh thu</t>
  </si>
  <si>
    <t>- Tỷ suất lợi nhuận sau thuế/ Nguồn vốn chủ sở hữu</t>
  </si>
  <si>
    <t>Hà Giang, ngày 31 tháng 03 năm 2008</t>
  </si>
  <si>
    <t>GIÁM ĐỐC CÔNG TY</t>
  </si>
  <si>
    <t>II-A: Kết quả hoạt động sản xuất kinh doanh</t>
  </si>
  <si>
    <t>Kỳ trước</t>
  </si>
  <si>
    <t>Kỳ này</t>
  </si>
  <si>
    <t>Doanh thu bán hàng &amp;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</si>
  <si>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</si>
  <si>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</si>
  <si>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</si>
  <si>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</si>
  <si>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đầu tư tài chính</t>
  </si>
  <si>
    <t>Chi phí từ hoạt động đầu tư tài chính</t>
  </si>
  <si>
    <t>Lợi nhuận từ hoạt động đầu tư tài chính</t>
  </si>
  <si>
    <t>Chi phí bán hàng</t>
  </si>
  <si>
    <t>Chi phí quản lý Doanh nghiệp</t>
  </si>
  <si>
    <t>Doanh thu khác</t>
  </si>
  <si>
    <t>Chi phí khác</t>
  </si>
  <si>
    <t xml:space="preserve">Lợi nhuận khác </t>
  </si>
  <si>
    <t>Tổng lợi nhuận trước thuế</t>
  </si>
  <si>
    <t>Thuế thu nhập phải nộp</t>
  </si>
  <si>
    <t>Chi phí thuế thu nhập hoãn lại</t>
  </si>
  <si>
    <t>Lợi nhuận sau thuế</t>
  </si>
  <si>
    <t>Thu nhập trên mỗi cổ phiếu</t>
  </si>
  <si>
    <t>Cổ tức trên mỗi cổ phiếu</t>
  </si>
  <si>
    <t xml:space="preserve">           GIÁM ĐỐC CÔNG TY</t>
  </si>
  <si>
    <t xml:space="preserve">       TỔNG CÔNG TY SÔNG ĐÀ </t>
  </si>
  <si>
    <r>
      <t>CÔNG TY CP THUỶ ĐIỆN NẬM MU</t>
    </r>
    <r>
      <rPr>
        <b/>
        <sz val="10"/>
        <color indexed="12"/>
        <rFont val="Times New Roman"/>
        <family val="1"/>
      </rPr>
      <t xml:space="preserve"> </t>
    </r>
  </si>
  <si>
    <t>BÁO CÁO TÓM TẮT TÀI CHÍNH</t>
  </si>
  <si>
    <t>Quý I năm 2008</t>
  </si>
  <si>
    <t>Số đầu kỳ</t>
  </si>
  <si>
    <t xml:space="preserve">Số cuối kỳ </t>
  </si>
  <si>
    <t>I.A. Bảng cân đối kế toán</t>
  </si>
  <si>
    <t>Nội dung</t>
  </si>
  <si>
    <t>Tài sản lưu động và đầu tư ngắn hạn</t>
  </si>
  <si>
    <t>Tiền và các khoản tương đương</t>
  </si>
  <si>
    <t>Các khoản đầu tư tài chính ngắn hạn</t>
  </si>
  <si>
    <t>Các khoản phải thu ngắn hạn</t>
  </si>
  <si>
    <t>Hàng hoá tồn kho</t>
  </si>
  <si>
    <t>Tài sản lưu động khác</t>
  </si>
  <si>
    <t>Tài sản dài hạn</t>
  </si>
  <si>
    <t>Các khoản phải thu dài hạn</t>
  </si>
  <si>
    <t xml:space="preserve">Tài sản cố định </t>
  </si>
  <si>
    <t>TSCĐ hữu hình</t>
  </si>
  <si>
    <t>TSCĐ vô hình</t>
  </si>
  <si>
    <t>Tài sản cố định thuê tài chính</t>
  </si>
  <si>
    <t>Chi phí xây dựng cơ bản dở dang</t>
  </si>
  <si>
    <t>Bất động sản đầu tư</t>
  </si>
  <si>
    <t>Các khoản đầu tư tài chính dài hạn</t>
  </si>
  <si>
    <t>Tài sản dài hạn khác</t>
  </si>
  <si>
    <t>Tổng cộng tài sản</t>
  </si>
  <si>
    <t>Nợ phải trả</t>
  </si>
  <si>
    <t>Nợ ngắn hạn</t>
  </si>
  <si>
    <t>Nợ dài hạn</t>
  </si>
  <si>
    <t>Vốn chủ sở hữu</t>
  </si>
  <si>
    <t xml:space="preserve"> - Vốn đầu tư của chủ sở hữu</t>
  </si>
  <si>
    <t xml:space="preserve"> - Thặng dư vốn cổ phần</t>
  </si>
  <si>
    <t xml:space="preserve"> - Vốn khác của chủ sở hữu</t>
  </si>
  <si>
    <t xml:space="preserve"> - Cổ phiếu quỹ</t>
  </si>
  <si>
    <t xml:space="preserve"> - Chênh lệch đánh giá lại tài sản</t>
  </si>
  <si>
    <t xml:space="preserve"> - Chênh lệch tỷ giá hối đoái</t>
  </si>
  <si>
    <t xml:space="preserve"> - Các quỹ</t>
  </si>
  <si>
    <t xml:space="preserve"> - Lợi nhuận sau thuế chưa phân phối</t>
  </si>
  <si>
    <t xml:space="preserve"> - Nguồn vốn đầu tư XDCB</t>
  </si>
  <si>
    <t>Nguồn kinh phí và các quỹ</t>
  </si>
  <si>
    <t xml:space="preserve"> - Quỹ khen thưởng phúc lợi</t>
  </si>
  <si>
    <t xml:space="preserve"> - Nguồn kinh phí</t>
  </si>
  <si>
    <t xml:space="preserve"> - Nguồn kinh phí đã hình thành TSCĐ</t>
  </si>
  <si>
    <t>Tổng cộng nguồn vốn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</si>
</sst>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00_);_(* \(#,##0.000000\);_(* &quot;-&quot;??_);_(@_)"/>
    <numFmt numFmtId="167" formatCode="#,###"/>
  </numFmts>
  <fonts count="26">
    <font>
      <sz val="12"/>
      <name val=".VnTime"/>
      <family val="0"/>
    </font>
    <font>
      <sz val="12"/>
      <color indexed="12"/>
      <name val=".VnTime"/>
      <family val="0"/>
    </font>
    <font>
      <sz val="12"/>
      <color indexed="12"/>
      <name val=".VnTimeH"/>
      <family val="2"/>
    </font>
    <font>
      <b/>
      <u val="single"/>
      <sz val="12"/>
      <color indexed="12"/>
      <name val=".VnTimeH"/>
      <family val="2"/>
    </font>
    <font>
      <b/>
      <sz val="18"/>
      <color indexed="12"/>
      <name val=".VnTimeH"/>
      <family val="2"/>
    </font>
    <font>
      <b/>
      <sz val="14"/>
      <color indexed="12"/>
      <name val=".VnTime"/>
      <family val="2"/>
    </font>
    <font>
      <b/>
      <sz val="12"/>
      <color indexed="12"/>
      <name val=".VnTime"/>
      <family val="2"/>
    </font>
    <font>
      <b/>
      <i/>
      <sz val="12"/>
      <color indexed="12"/>
      <name val=".VnTime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2"/>
      <name val=".VnTimeH"/>
      <family val="2"/>
    </font>
    <font>
      <b/>
      <sz val="14"/>
      <color indexed="12"/>
      <name val=".VnTimeH"/>
      <family val="2"/>
    </font>
    <font>
      <b/>
      <sz val="12"/>
      <name val=".VnTime"/>
      <family val="2"/>
    </font>
    <font>
      <sz val="10"/>
      <name val=".VnTime"/>
      <family val="0"/>
    </font>
    <font>
      <b/>
      <sz val="12"/>
      <name val=".VnTimeH"/>
      <family val="2"/>
    </font>
    <font>
      <sz val="8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8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64" fontId="7" fillId="0" borderId="1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164" fontId="7" fillId="0" borderId="5" xfId="15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164" fontId="1" fillId="0" borderId="7" xfId="15" applyNumberFormat="1" applyFont="1" applyBorder="1" applyAlignment="1">
      <alignment/>
    </xf>
    <xf numFmtId="164" fontId="1" fillId="0" borderId="8" xfId="15" applyNumberFormat="1" applyFont="1" applyBorder="1" applyAlignment="1">
      <alignment/>
    </xf>
    <xf numFmtId="164" fontId="6" fillId="0" borderId="9" xfId="15" applyNumberFormat="1" applyFont="1" applyBorder="1" applyAlignment="1">
      <alignment horizontal="center" vertical="center"/>
    </xf>
    <xf numFmtId="164" fontId="6" fillId="0" borderId="10" xfId="15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164" fontId="1" fillId="0" borderId="12" xfId="15" applyNumberFormat="1" applyFont="1" applyBorder="1" applyAlignment="1">
      <alignment/>
    </xf>
    <xf numFmtId="164" fontId="1" fillId="0" borderId="13" xfId="15" applyNumberFormat="1" applyFont="1" applyBorder="1" applyAlignment="1">
      <alignment/>
    </xf>
    <xf numFmtId="164" fontId="6" fillId="0" borderId="14" xfId="15" applyNumberFormat="1" applyFont="1" applyBorder="1" applyAlignment="1">
      <alignment horizontal="center" vertical="center"/>
    </xf>
    <xf numFmtId="164" fontId="6" fillId="0" borderId="15" xfId="15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6" fillId="0" borderId="4" xfId="15" applyNumberFormat="1" applyFont="1" applyBorder="1" applyAlignment="1">
      <alignment/>
    </xf>
    <xf numFmtId="164" fontId="6" fillId="0" borderId="5" xfId="15" applyNumberFormat="1" applyFont="1" applyBorder="1" applyAlignment="1">
      <alignment/>
    </xf>
    <xf numFmtId="164" fontId="6" fillId="0" borderId="4" xfId="15" applyNumberFormat="1" applyFont="1" applyBorder="1" applyAlignment="1">
      <alignment horizontal="right"/>
    </xf>
    <xf numFmtId="164" fontId="1" fillId="0" borderId="0" xfId="15" applyNumberFormat="1" applyFont="1" applyAlignment="1">
      <alignment/>
    </xf>
    <xf numFmtId="164" fontId="1" fillId="0" borderId="4" xfId="15" applyNumberFormat="1" applyFont="1" applyBorder="1" applyAlignment="1">
      <alignment/>
    </xf>
    <xf numFmtId="165" fontId="6" fillId="0" borderId="4" xfId="15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166" fontId="6" fillId="0" borderId="18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/>
    </xf>
    <xf numFmtId="164" fontId="6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1" xfId="0" applyFont="1" applyBorder="1" applyAlignment="1">
      <alignment/>
    </xf>
    <xf numFmtId="43" fontId="12" fillId="0" borderId="1" xfId="15" applyNumberFormat="1" applyFont="1" applyBorder="1" applyAlignment="1">
      <alignment horizontal="center"/>
    </xf>
    <xf numFmtId="43" fontId="12" fillId="0" borderId="2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3" xfId="0" applyBorder="1" applyAlignment="1">
      <alignment horizontal="center"/>
    </xf>
    <xf numFmtId="43" fontId="0" fillId="0" borderId="4" xfId="15" applyNumberForma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/>
    </xf>
    <xf numFmtId="43" fontId="12" fillId="0" borderId="4" xfId="15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43" fontId="0" fillId="0" borderId="18" xfId="15" applyNumberFormat="1" applyBorder="1" applyAlignment="1">
      <alignment horizontal="center"/>
    </xf>
    <xf numFmtId="164" fontId="6" fillId="0" borderId="19" xfId="15" applyNumberFormat="1" applyFont="1" applyBorder="1" applyAlignment="1">
      <alignment horizontal="right"/>
    </xf>
    <xf numFmtId="164" fontId="6" fillId="0" borderId="20" xfId="15" applyNumberFormat="1" applyFont="1" applyBorder="1" applyAlignment="1">
      <alignment/>
    </xf>
    <xf numFmtId="164" fontId="6" fillId="0" borderId="20" xfId="15" applyNumberFormat="1" applyFont="1" applyBorder="1" applyAlignment="1">
      <alignment horizontal="right"/>
    </xf>
    <xf numFmtId="164" fontId="1" fillId="0" borderId="20" xfId="15" applyNumberFormat="1" applyFont="1" applyBorder="1" applyAlignment="1">
      <alignment/>
    </xf>
    <xf numFmtId="167" fontId="6" fillId="0" borderId="21" xfId="15" applyNumberFormat="1" applyFont="1" applyBorder="1" applyAlignment="1">
      <alignment horizontal="right"/>
    </xf>
    <xf numFmtId="164" fontId="6" fillId="0" borderId="22" xfId="15" applyNumberFormat="1" applyFont="1" applyBorder="1" applyAlignment="1">
      <alignment horizontal="right"/>
    </xf>
    <xf numFmtId="43" fontId="0" fillId="0" borderId="20" xfId="15" applyNumberFormat="1" applyBorder="1" applyAlignment="1">
      <alignment horizontal="center"/>
    </xf>
    <xf numFmtId="43" fontId="12" fillId="0" borderId="20" xfId="15" applyNumberFormat="1" applyFont="1" applyBorder="1" applyAlignment="1">
      <alignment horizontal="center"/>
    </xf>
    <xf numFmtId="43" fontId="0" fillId="0" borderId="21" xfId="15" applyNumberFormat="1" applyBorder="1" applyAlignment="1">
      <alignment horizontal="center"/>
    </xf>
    <xf numFmtId="165" fontId="0" fillId="0" borderId="20" xfId="15" applyNumberFormat="1" applyBorder="1" applyAlignment="1">
      <alignment horizontal="center"/>
    </xf>
    <xf numFmtId="0" fontId="16" fillId="0" borderId="0" xfId="0" applyNumberFormat="1" applyFont="1" applyAlignment="1">
      <alignment horizontal="left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NumberFormat="1" applyFont="1" applyBorder="1" applyAlignment="1">
      <alignment horizontal="center" vertical="center" wrapText="1"/>
    </xf>
    <xf numFmtId="0" fontId="16" fillId="0" borderId="24" xfId="15" applyNumberFormat="1" applyFont="1" applyBorder="1" applyAlignment="1">
      <alignment horizontal="center" vertical="center" wrapText="1"/>
    </xf>
    <xf numFmtId="0" fontId="16" fillId="0" borderId="25" xfId="15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2" fontId="17" fillId="0" borderId="4" xfId="19" applyNumberFormat="1" applyFont="1" applyBorder="1" applyAlignment="1">
      <alignment horizontal="center"/>
      <protection/>
    </xf>
    <xf numFmtId="2" fontId="16" fillId="0" borderId="24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/>
    </xf>
    <xf numFmtId="2" fontId="17" fillId="0" borderId="4" xfId="0" applyNumberFormat="1" applyFont="1" applyBorder="1" applyAlignment="1">
      <alignment/>
    </xf>
    <xf numFmtId="2" fontId="16" fillId="0" borderId="4" xfId="0" applyNumberFormat="1" applyFont="1" applyBorder="1" applyAlignment="1">
      <alignment/>
    </xf>
    <xf numFmtId="2" fontId="17" fillId="0" borderId="4" xfId="19" applyNumberFormat="1" applyFont="1" applyBorder="1">
      <alignment/>
      <protection/>
    </xf>
    <xf numFmtId="2" fontId="16" fillId="0" borderId="4" xfId="19" applyNumberFormat="1" applyFont="1" applyBorder="1">
      <alignment/>
      <protection/>
    </xf>
    <xf numFmtId="2" fontId="17" fillId="0" borderId="4" xfId="19" applyNumberFormat="1" applyFont="1" applyBorder="1" applyAlignment="1">
      <alignment wrapText="1"/>
      <protection/>
    </xf>
    <xf numFmtId="2" fontId="17" fillId="0" borderId="18" xfId="19" applyNumberFormat="1" applyFont="1" applyBorder="1" applyAlignment="1">
      <alignment wrapText="1"/>
      <protection/>
    </xf>
    <xf numFmtId="2" fontId="17" fillId="0" borderId="18" xfId="19" applyNumberFormat="1" applyFont="1" applyBorder="1" applyAlignment="1">
      <alignment horizontal="center"/>
      <protection/>
    </xf>
    <xf numFmtId="0" fontId="19" fillId="0" borderId="23" xfId="0" applyFont="1" applyBorder="1" applyAlignment="1">
      <alignment horizontal="center" vertical="center" wrapText="1"/>
    </xf>
    <xf numFmtId="164" fontId="19" fillId="0" borderId="24" xfId="15" applyNumberFormat="1" applyFont="1" applyBorder="1" applyAlignment="1">
      <alignment horizontal="center" vertical="center" wrapText="1"/>
    </xf>
    <xf numFmtId="164" fontId="19" fillId="0" borderId="25" xfId="0" applyNumberFormat="1" applyFont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/>
    </xf>
    <xf numFmtId="164" fontId="19" fillId="0" borderId="4" xfId="0" applyNumberFormat="1" applyFont="1" applyBorder="1" applyAlignment="1">
      <alignment/>
    </xf>
    <xf numFmtId="165" fontId="19" fillId="0" borderId="20" xfId="15" applyNumberFormat="1" applyFont="1" applyBorder="1" applyAlignment="1">
      <alignment horizontal="right"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19" fillId="0" borderId="24" xfId="0" applyNumberFormat="1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/>
    </xf>
    <xf numFmtId="0" fontId="24" fillId="0" borderId="4" xfId="0" applyNumberFormat="1" applyFont="1" applyBorder="1" applyAlignment="1">
      <alignment/>
    </xf>
    <xf numFmtId="0" fontId="23" fillId="0" borderId="4" xfId="0" applyNumberFormat="1" applyFont="1" applyBorder="1" applyAlignment="1">
      <alignment/>
    </xf>
    <xf numFmtId="0" fontId="24" fillId="0" borderId="7" xfId="0" applyNumberFormat="1" applyFont="1" applyBorder="1" applyAlignment="1">
      <alignment/>
    </xf>
    <xf numFmtId="0" fontId="19" fillId="0" borderId="9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14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5" fontId="19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5" fontId="18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2" fontId="1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16" fillId="0" borderId="0" xfId="19" applyNumberFormat="1" applyFont="1" applyFill="1" applyBorder="1" applyAlignment="1">
      <alignment horizontal="center"/>
      <protection/>
    </xf>
    <xf numFmtId="2" fontId="14" fillId="0" borderId="0" xfId="19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9">
      <selection activeCell="D28" sqref="D28"/>
    </sheetView>
  </sheetViews>
  <sheetFormatPr defaultColWidth="8.796875" defaultRowHeight="15"/>
  <cols>
    <col min="1" max="1" width="5" style="1" customWidth="1"/>
    <col min="2" max="2" width="41.8984375" style="1" customWidth="1"/>
    <col min="3" max="3" width="18.5" style="1" hidden="1" customWidth="1"/>
    <col min="4" max="4" width="19.5" style="1" customWidth="1"/>
    <col min="5" max="5" width="14.69921875" style="1" bestFit="1" customWidth="1"/>
    <col min="6" max="16384" width="9" style="1" customWidth="1"/>
  </cols>
  <sheetData>
    <row r="1" ht="15">
      <c r="A1" s="96" t="s">
        <v>55</v>
      </c>
    </row>
    <row r="2" spans="1:4" s="2" customFormat="1" ht="15" customHeight="1">
      <c r="A2" s="97" t="s">
        <v>56</v>
      </c>
      <c r="D2" s="3"/>
    </row>
    <row r="3" spans="1:4" s="2" customFormat="1" ht="13.5" customHeight="1">
      <c r="A3" s="4"/>
      <c r="D3" s="3"/>
    </row>
    <row r="4" spans="1:4" ht="31.5" customHeight="1">
      <c r="A4" s="113" t="s">
        <v>57</v>
      </c>
      <c r="B4" s="114"/>
      <c r="C4" s="114"/>
      <c r="D4" s="114"/>
    </row>
    <row r="5" spans="1:4" ht="21" customHeight="1">
      <c r="A5" s="115" t="s">
        <v>58</v>
      </c>
      <c r="B5" s="116"/>
      <c r="C5" s="116"/>
      <c r="D5" s="116"/>
    </row>
    <row r="6" spans="1:4" ht="21" customHeight="1" thickBot="1">
      <c r="A6" s="100" t="s">
        <v>61</v>
      </c>
      <c r="D6" s="6"/>
    </row>
    <row r="7" spans="1:4" s="7" customFormat="1" ht="27" customHeight="1">
      <c r="A7" s="89" t="s">
        <v>0</v>
      </c>
      <c r="B7" s="98" t="s">
        <v>62</v>
      </c>
      <c r="C7" s="98" t="s">
        <v>59</v>
      </c>
      <c r="D7" s="99" t="s">
        <v>60</v>
      </c>
    </row>
    <row r="8" spans="1:4" s="10" customFormat="1" ht="18.75" customHeight="1">
      <c r="A8" s="101" t="s">
        <v>1</v>
      </c>
      <c r="B8" s="105" t="s">
        <v>63</v>
      </c>
      <c r="C8" s="8">
        <f>SUM(C9:C13)</f>
        <v>44070213180</v>
      </c>
      <c r="D8" s="9">
        <f>SUM(D9:D13)</f>
        <v>46429675811</v>
      </c>
    </row>
    <row r="9" spans="1:4" ht="18.75" customHeight="1">
      <c r="A9" s="11">
        <v>1</v>
      </c>
      <c r="B9" s="106" t="s">
        <v>64</v>
      </c>
      <c r="C9" s="12">
        <v>8628213744</v>
      </c>
      <c r="D9" s="13">
        <v>1408804637</v>
      </c>
    </row>
    <row r="10" spans="1:4" ht="18.75" customHeight="1">
      <c r="A10" s="11">
        <f>A9+1</f>
        <v>2</v>
      </c>
      <c r="B10" s="106" t="s">
        <v>65</v>
      </c>
      <c r="C10" s="12"/>
      <c r="D10" s="13"/>
    </row>
    <row r="11" spans="1:4" ht="18.75" customHeight="1">
      <c r="A11" s="11">
        <f>A10+1</f>
        <v>3</v>
      </c>
      <c r="B11" s="106" t="s">
        <v>66</v>
      </c>
      <c r="C11" s="12">
        <v>33956218988</v>
      </c>
      <c r="D11" s="13">
        <v>41050025503</v>
      </c>
    </row>
    <row r="12" spans="1:4" ht="18.75" customHeight="1">
      <c r="A12" s="11">
        <f>A11+1</f>
        <v>4</v>
      </c>
      <c r="B12" s="106" t="s">
        <v>67</v>
      </c>
      <c r="C12" s="12">
        <v>57885865</v>
      </c>
      <c r="D12" s="13">
        <v>46129236</v>
      </c>
    </row>
    <row r="13" spans="1:4" ht="18.75" customHeight="1">
      <c r="A13" s="11">
        <f>A12+1</f>
        <v>5</v>
      </c>
      <c r="B13" s="106" t="s">
        <v>68</v>
      </c>
      <c r="C13" s="12">
        <v>1427894583</v>
      </c>
      <c r="D13" s="13">
        <v>3924716435</v>
      </c>
    </row>
    <row r="14" spans="1:4" s="10" customFormat="1" ht="18.75" customHeight="1">
      <c r="A14" s="102" t="s">
        <v>2</v>
      </c>
      <c r="B14" s="107" t="s">
        <v>69</v>
      </c>
      <c r="C14" s="14">
        <f>C15+C16+C21+C22+C23</f>
        <v>243216598972</v>
      </c>
      <c r="D14" s="15">
        <f>D15+D16+D21+D22+D23</f>
        <v>253215409257</v>
      </c>
    </row>
    <row r="15" spans="1:4" s="17" customFormat="1" ht="18.75" customHeight="1">
      <c r="A15" s="16">
        <v>1</v>
      </c>
      <c r="B15" s="106" t="s">
        <v>70</v>
      </c>
      <c r="C15" s="12"/>
      <c r="D15" s="13"/>
    </row>
    <row r="16" spans="1:4" ht="18.75" customHeight="1">
      <c r="A16" s="11">
        <v>2</v>
      </c>
      <c r="B16" s="106" t="s">
        <v>71</v>
      </c>
      <c r="C16" s="18">
        <f>SUM(C17:C20)</f>
        <v>243216598972</v>
      </c>
      <c r="D16" s="18">
        <f>SUM(D17:D20)</f>
        <v>253215409257</v>
      </c>
    </row>
    <row r="17" spans="1:4" ht="18.75" customHeight="1">
      <c r="A17" s="103" t="s">
        <v>3</v>
      </c>
      <c r="B17" s="106" t="s">
        <v>72</v>
      </c>
      <c r="C17" s="12">
        <v>156793230222</v>
      </c>
      <c r="D17" s="19">
        <v>154128566370</v>
      </c>
    </row>
    <row r="18" spans="1:4" ht="18.75" customHeight="1">
      <c r="A18" s="103" t="s">
        <v>3</v>
      </c>
      <c r="B18" s="106" t="s">
        <v>73</v>
      </c>
      <c r="C18" s="12"/>
      <c r="D18" s="13"/>
    </row>
    <row r="19" spans="1:4" ht="18.75" customHeight="1">
      <c r="A19" s="103" t="s">
        <v>3</v>
      </c>
      <c r="B19" s="106" t="s">
        <v>74</v>
      </c>
      <c r="C19" s="12"/>
      <c r="D19" s="13"/>
    </row>
    <row r="20" spans="1:4" ht="18.75" customHeight="1">
      <c r="A20" s="103" t="s">
        <v>3</v>
      </c>
      <c r="B20" s="106" t="s">
        <v>75</v>
      </c>
      <c r="C20" s="12">
        <v>86423368750</v>
      </c>
      <c r="D20" s="13">
        <v>99086842887</v>
      </c>
    </row>
    <row r="21" spans="1:4" ht="18.75" customHeight="1">
      <c r="A21" s="11">
        <v>3</v>
      </c>
      <c r="B21" s="106" t="s">
        <v>76</v>
      </c>
      <c r="C21" s="12"/>
      <c r="D21" s="13"/>
    </row>
    <row r="22" spans="1:4" ht="18.75" customHeight="1">
      <c r="A22" s="11">
        <v>4</v>
      </c>
      <c r="B22" s="106" t="s">
        <v>77</v>
      </c>
      <c r="C22" s="18"/>
      <c r="D22" s="19"/>
    </row>
    <row r="23" spans="1:4" ht="18.75" customHeight="1">
      <c r="A23" s="20">
        <v>5</v>
      </c>
      <c r="B23" s="108" t="s">
        <v>78</v>
      </c>
      <c r="C23" s="21"/>
      <c r="D23" s="22"/>
    </row>
    <row r="24" spans="1:5" s="26" customFormat="1" ht="24.75" customHeight="1">
      <c r="A24" s="104" t="s">
        <v>4</v>
      </c>
      <c r="B24" s="109" t="s">
        <v>79</v>
      </c>
      <c r="C24" s="23">
        <f>C8+C14</f>
        <v>287286812152</v>
      </c>
      <c r="D24" s="24">
        <f>D8+D14</f>
        <v>299645085068</v>
      </c>
      <c r="E24" s="25"/>
    </row>
    <row r="25" spans="1:4" s="10" customFormat="1" ht="18.75" customHeight="1">
      <c r="A25" s="101" t="s">
        <v>5</v>
      </c>
      <c r="B25" s="105" t="s">
        <v>80</v>
      </c>
      <c r="C25" s="8">
        <f>SUM(C26:C27)</f>
        <v>211140623135</v>
      </c>
      <c r="D25" s="9">
        <f>SUM(D26:D27)</f>
        <v>223022522167</v>
      </c>
    </row>
    <row r="26" spans="1:4" ht="18.75" customHeight="1">
      <c r="A26" s="11">
        <v>1</v>
      </c>
      <c r="B26" s="106" t="s">
        <v>81</v>
      </c>
      <c r="C26" s="12">
        <v>32924675607</v>
      </c>
      <c r="D26" s="13">
        <v>35215883515</v>
      </c>
    </row>
    <row r="27" spans="1:4" s="17" customFormat="1" ht="18.75" customHeight="1">
      <c r="A27" s="16">
        <v>2</v>
      </c>
      <c r="B27" s="106" t="s">
        <v>82</v>
      </c>
      <c r="C27" s="12">
        <v>178215947528</v>
      </c>
      <c r="D27" s="13">
        <v>187806638652</v>
      </c>
    </row>
    <row r="28" spans="1:4" s="10" customFormat="1" ht="18.75" customHeight="1">
      <c r="A28" s="102" t="s">
        <v>6</v>
      </c>
      <c r="B28" s="107" t="s">
        <v>83</v>
      </c>
      <c r="C28" s="14">
        <f>C29+C39</f>
        <v>76146189017</v>
      </c>
      <c r="D28" s="15">
        <f>D29+D39</f>
        <v>76622562901</v>
      </c>
    </row>
    <row r="29" spans="1:4" s="17" customFormat="1" ht="18.75" customHeight="1">
      <c r="A29" s="16">
        <v>1</v>
      </c>
      <c r="B29" s="106" t="s">
        <v>83</v>
      </c>
      <c r="C29" s="12">
        <f>SUM(C30:C38)</f>
        <v>75558281864</v>
      </c>
      <c r="D29" s="13">
        <f>SUM(D30:D38)</f>
        <v>76069466826</v>
      </c>
    </row>
    <row r="30" spans="1:4" s="17" customFormat="1" ht="18.75" customHeight="1">
      <c r="A30" s="16"/>
      <c r="B30" s="106" t="s">
        <v>84</v>
      </c>
      <c r="C30" s="12">
        <v>60000000000</v>
      </c>
      <c r="D30" s="13">
        <v>60000000000</v>
      </c>
    </row>
    <row r="31" spans="1:4" s="17" customFormat="1" ht="18.75" customHeight="1">
      <c r="A31" s="16"/>
      <c r="B31" s="106" t="s">
        <v>85</v>
      </c>
      <c r="C31" s="12"/>
      <c r="D31" s="13"/>
    </row>
    <row r="32" spans="1:4" s="17" customFormat="1" ht="18.75" customHeight="1">
      <c r="A32" s="16"/>
      <c r="B32" s="106" t="s">
        <v>86</v>
      </c>
      <c r="C32" s="12"/>
      <c r="D32" s="13"/>
    </row>
    <row r="33" spans="1:4" s="17" customFormat="1" ht="18.75" customHeight="1">
      <c r="A33" s="11"/>
      <c r="B33" s="106" t="s">
        <v>87</v>
      </c>
      <c r="C33" s="12"/>
      <c r="D33" s="13"/>
    </row>
    <row r="34" spans="1:4" s="17" customFormat="1" ht="18.75" customHeight="1">
      <c r="A34" s="11"/>
      <c r="B34" s="106" t="s">
        <v>88</v>
      </c>
      <c r="C34" s="12"/>
      <c r="D34" s="13"/>
    </row>
    <row r="35" spans="1:4" s="17" customFormat="1" ht="18.75" customHeight="1">
      <c r="A35" s="11"/>
      <c r="B35" s="106" t="s">
        <v>89</v>
      </c>
      <c r="C35" s="12"/>
      <c r="D35" s="13"/>
    </row>
    <row r="36" spans="1:4" s="17" customFormat="1" ht="18.75" customHeight="1">
      <c r="A36" s="11"/>
      <c r="B36" s="106" t="s">
        <v>90</v>
      </c>
      <c r="C36" s="12">
        <f>2068900058+825138585</f>
        <v>2894038643</v>
      </c>
      <c r="D36" s="13">
        <f>2068900058+825138585</f>
        <v>2894038643</v>
      </c>
    </row>
    <row r="37" spans="1:4" s="17" customFormat="1" ht="18.75" customHeight="1">
      <c r="A37" s="11"/>
      <c r="B37" s="106" t="s">
        <v>91</v>
      </c>
      <c r="C37" s="12">
        <v>12631564555</v>
      </c>
      <c r="D37" s="13">
        <v>13142749517</v>
      </c>
    </row>
    <row r="38" spans="1:4" s="17" customFormat="1" ht="18.75" customHeight="1">
      <c r="A38" s="11"/>
      <c r="B38" s="106" t="s">
        <v>92</v>
      </c>
      <c r="C38" s="12">
        <v>32678666</v>
      </c>
      <c r="D38" s="13">
        <v>32678666</v>
      </c>
    </row>
    <row r="39" spans="1:4" s="17" customFormat="1" ht="18.75" customHeight="1">
      <c r="A39" s="16">
        <v>2</v>
      </c>
      <c r="B39" s="106" t="s">
        <v>93</v>
      </c>
      <c r="C39" s="12">
        <f>SUM(C40:C42)</f>
        <v>587907153</v>
      </c>
      <c r="D39" s="13">
        <f>SUM(D40:D42)</f>
        <v>553096075</v>
      </c>
    </row>
    <row r="40" spans="1:4" s="17" customFormat="1" ht="18.75" customHeight="1">
      <c r="A40" s="16"/>
      <c r="B40" s="106" t="s">
        <v>94</v>
      </c>
      <c r="C40" s="12">
        <v>168682892</v>
      </c>
      <c r="D40" s="13">
        <v>163682892</v>
      </c>
    </row>
    <row r="41" spans="1:4" s="17" customFormat="1" ht="18.75" customHeight="1">
      <c r="A41" s="16"/>
      <c r="B41" s="106" t="s">
        <v>95</v>
      </c>
      <c r="C41" s="12"/>
      <c r="D41" s="13"/>
    </row>
    <row r="42" spans="1:4" s="17" customFormat="1" ht="18.75" customHeight="1">
      <c r="A42" s="27"/>
      <c r="B42" s="110" t="s">
        <v>96</v>
      </c>
      <c r="C42" s="28">
        <v>419224261</v>
      </c>
      <c r="D42" s="29">
        <v>389413183</v>
      </c>
    </row>
    <row r="43" spans="1:4" s="17" customFormat="1" ht="24.75" customHeight="1" thickBot="1">
      <c r="A43" s="111" t="s">
        <v>7</v>
      </c>
      <c r="B43" s="112" t="s">
        <v>97</v>
      </c>
      <c r="C43" s="30">
        <f>C25+C28</f>
        <v>287286812152</v>
      </c>
      <c r="D43" s="31">
        <f>D25+D28</f>
        <v>299645085068</v>
      </c>
    </row>
    <row r="44" spans="3:4" ht="15">
      <c r="C44" s="32">
        <f>C24-C43</f>
        <v>0</v>
      </c>
      <c r="D44" s="32">
        <f>D24-D43</f>
        <v>0</v>
      </c>
    </row>
  </sheetData>
  <mergeCells count="2">
    <mergeCell ref="A4:D4"/>
    <mergeCell ref="A5:D5"/>
  </mergeCells>
  <printOptions horizontalCentered="1"/>
  <pageMargins left="0.16" right="0.25" top="0.25" bottom="0.46" header="0.16" footer="0.17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4">
      <selection activeCell="D25" sqref="D25"/>
    </sheetView>
  </sheetViews>
  <sheetFormatPr defaultColWidth="8.796875" defaultRowHeight="15"/>
  <cols>
    <col min="1" max="1" width="4.59765625" style="1" customWidth="1"/>
    <col min="2" max="2" width="48.59765625" style="1" customWidth="1"/>
    <col min="3" max="3" width="17.3984375" style="1" hidden="1" customWidth="1"/>
    <col min="4" max="4" width="17.69921875" style="1" customWidth="1"/>
    <col min="5" max="5" width="13.5" style="1" customWidth="1"/>
    <col min="6" max="6" width="14.69921875" style="1" bestFit="1" customWidth="1"/>
    <col min="7" max="16384" width="9" style="1" customWidth="1"/>
  </cols>
  <sheetData>
    <row r="2" spans="1:4" s="17" customFormat="1" ht="18.75">
      <c r="A2" s="117" t="s">
        <v>32</v>
      </c>
      <c r="B2" s="118"/>
      <c r="C2" s="118"/>
      <c r="D2" s="118"/>
    </row>
    <row r="3" spans="2:4" ht="11.25" customHeight="1" thickBot="1">
      <c r="B3" s="5"/>
      <c r="C3" s="33"/>
      <c r="D3" s="33"/>
    </row>
    <row r="4" spans="1:4" ht="36" customHeight="1">
      <c r="A4" s="89" t="s">
        <v>0</v>
      </c>
      <c r="B4" s="92" t="s">
        <v>17</v>
      </c>
      <c r="C4" s="90" t="s">
        <v>33</v>
      </c>
      <c r="D4" s="91" t="s">
        <v>34</v>
      </c>
    </row>
    <row r="5" spans="1:4" ht="24" customHeight="1">
      <c r="A5" s="34">
        <v>1</v>
      </c>
      <c r="B5" s="93" t="s">
        <v>35</v>
      </c>
      <c r="C5" s="68">
        <v>35655210300</v>
      </c>
      <c r="D5" s="63">
        <v>3865895900</v>
      </c>
    </row>
    <row r="6" spans="1:6" ht="24" customHeight="1">
      <c r="A6" s="11">
        <f>A5+1</f>
        <v>2</v>
      </c>
      <c r="B6" s="94" t="s">
        <v>36</v>
      </c>
      <c r="C6" s="35"/>
      <c r="D6" s="64"/>
      <c r="E6" s="32"/>
      <c r="F6" s="32"/>
    </row>
    <row r="7" spans="1:4" ht="24" customHeight="1">
      <c r="A7" s="11">
        <f aca="true" t="shared" si="0" ref="A7:A23">A6+1</f>
        <v>3</v>
      </c>
      <c r="B7" s="94" t="s">
        <v>37</v>
      </c>
      <c r="C7" s="37">
        <f>C5-C6</f>
        <v>35655210300</v>
      </c>
      <c r="D7" s="65">
        <f>D5-D6</f>
        <v>3865895900</v>
      </c>
    </row>
    <row r="8" spans="1:4" ht="24" customHeight="1">
      <c r="A8" s="11">
        <f t="shared" si="0"/>
        <v>4</v>
      </c>
      <c r="B8" s="94" t="s">
        <v>38</v>
      </c>
      <c r="C8" s="37">
        <v>13757613963</v>
      </c>
      <c r="D8" s="65">
        <v>3352397555</v>
      </c>
    </row>
    <row r="9" spans="1:4" ht="24" customHeight="1">
      <c r="A9" s="11">
        <f t="shared" si="0"/>
        <v>5</v>
      </c>
      <c r="B9" s="94" t="s">
        <v>39</v>
      </c>
      <c r="C9" s="37">
        <f>C7-C8</f>
        <v>21897596337</v>
      </c>
      <c r="D9" s="65">
        <f>D7-D8</f>
        <v>513498345</v>
      </c>
    </row>
    <row r="10" spans="1:4" ht="24" customHeight="1">
      <c r="A10" s="11">
        <f t="shared" si="0"/>
        <v>6</v>
      </c>
      <c r="B10" s="94" t="s">
        <v>40</v>
      </c>
      <c r="C10" s="37">
        <v>2621375622</v>
      </c>
      <c r="D10" s="65">
        <v>405427044</v>
      </c>
    </row>
    <row r="11" spans="1:4" ht="24" customHeight="1">
      <c r="A11" s="11">
        <f t="shared" si="0"/>
        <v>7</v>
      </c>
      <c r="B11" s="94" t="s">
        <v>41</v>
      </c>
      <c r="C11" s="37">
        <v>16092738900</v>
      </c>
      <c r="D11" s="65"/>
    </row>
    <row r="12" spans="1:4" ht="24" customHeight="1">
      <c r="A12" s="11">
        <f t="shared" si="0"/>
        <v>8</v>
      </c>
      <c r="B12" s="94" t="s">
        <v>42</v>
      </c>
      <c r="C12" s="37"/>
      <c r="D12" s="65"/>
    </row>
    <row r="13" spans="1:6" ht="24" customHeight="1">
      <c r="A13" s="11">
        <f t="shared" si="0"/>
        <v>9</v>
      </c>
      <c r="B13" s="94" t="s">
        <v>43</v>
      </c>
      <c r="C13" s="35"/>
      <c r="D13" s="64"/>
      <c r="F13" s="38"/>
    </row>
    <row r="14" spans="1:6" ht="24" customHeight="1">
      <c r="A14" s="11">
        <f t="shared" si="0"/>
        <v>10</v>
      </c>
      <c r="B14" s="94" t="s">
        <v>44</v>
      </c>
      <c r="C14" s="35">
        <v>1208096474</v>
      </c>
      <c r="D14" s="64">
        <v>412918427</v>
      </c>
      <c r="E14" s="32"/>
      <c r="F14" s="38"/>
    </row>
    <row r="15" spans="1:4" ht="24" customHeight="1">
      <c r="A15" s="11">
        <f t="shared" si="0"/>
        <v>11</v>
      </c>
      <c r="B15" s="94" t="s">
        <v>45</v>
      </c>
      <c r="C15" s="37">
        <v>58821688</v>
      </c>
      <c r="D15" s="65">
        <v>20178000</v>
      </c>
    </row>
    <row r="16" spans="1:4" ht="24" customHeight="1">
      <c r="A16" s="11">
        <f t="shared" si="0"/>
        <v>12</v>
      </c>
      <c r="B16" s="94" t="s">
        <v>46</v>
      </c>
      <c r="C16" s="39">
        <v>87623447</v>
      </c>
      <c r="D16" s="66">
        <v>15000000</v>
      </c>
    </row>
    <row r="17" spans="1:4" ht="24" customHeight="1">
      <c r="A17" s="11">
        <f t="shared" si="0"/>
        <v>13</v>
      </c>
      <c r="B17" s="94" t="s">
        <v>47</v>
      </c>
      <c r="C17" s="37">
        <f>C15-C16</f>
        <v>-28801759</v>
      </c>
      <c r="D17" s="65">
        <f>D15-D16</f>
        <v>5178000</v>
      </c>
    </row>
    <row r="18" spans="1:4" ht="24" customHeight="1">
      <c r="A18" s="11">
        <f t="shared" si="0"/>
        <v>14</v>
      </c>
      <c r="B18" s="94" t="s">
        <v>48</v>
      </c>
      <c r="C18" s="37">
        <f>C7+C10-C8-C11-C14+C17</f>
        <v>7189334826</v>
      </c>
      <c r="D18" s="65">
        <f>D7+D10-D8-D11-D14+D17</f>
        <v>511184962</v>
      </c>
    </row>
    <row r="19" spans="1:4" ht="24" customHeight="1">
      <c r="A19" s="11">
        <f t="shared" si="0"/>
        <v>15</v>
      </c>
      <c r="B19" s="94" t="s">
        <v>49</v>
      </c>
      <c r="C19" s="37"/>
      <c r="D19" s="65"/>
    </row>
    <row r="20" spans="1:4" ht="24" customHeight="1">
      <c r="A20" s="11">
        <f t="shared" si="0"/>
        <v>16</v>
      </c>
      <c r="B20" s="94" t="s">
        <v>50</v>
      </c>
      <c r="C20" s="37">
        <v>129938661</v>
      </c>
      <c r="D20" s="65"/>
    </row>
    <row r="21" spans="1:4" ht="24" customHeight="1">
      <c r="A21" s="11">
        <f t="shared" si="0"/>
        <v>17</v>
      </c>
      <c r="B21" s="94" t="s">
        <v>51</v>
      </c>
      <c r="C21" s="37"/>
      <c r="D21" s="65"/>
    </row>
    <row r="22" spans="1:4" s="7" customFormat="1" ht="24" customHeight="1">
      <c r="A22" s="11">
        <f t="shared" si="0"/>
        <v>18</v>
      </c>
      <c r="B22" s="94" t="s">
        <v>52</v>
      </c>
      <c r="C22" s="35">
        <f>C18-C19-C21-C20</f>
        <v>7059396165</v>
      </c>
      <c r="D22" s="36">
        <f>D18-D19-D21-D20</f>
        <v>511184962</v>
      </c>
    </row>
    <row r="23" spans="1:4" ht="24" customHeight="1">
      <c r="A23" s="11">
        <f t="shared" si="0"/>
        <v>19</v>
      </c>
      <c r="B23" s="94" t="s">
        <v>53</v>
      </c>
      <c r="C23" s="40">
        <v>1.177</v>
      </c>
      <c r="D23" s="95" t="s">
        <v>11</v>
      </c>
    </row>
    <row r="24" spans="1:4" ht="24" customHeight="1" thickBot="1">
      <c r="A24" s="41"/>
      <c r="B24" s="42"/>
      <c r="C24" s="43"/>
      <c r="D24" s="67"/>
    </row>
    <row r="25" spans="2:4" ht="16.5" customHeight="1">
      <c r="B25" s="6"/>
      <c r="C25" s="44"/>
      <c r="D25" s="45">
        <f>D5+D10+D15</f>
        <v>4291500944</v>
      </c>
    </row>
    <row r="26" spans="2:4" ht="15.75">
      <c r="B26" s="119" t="s">
        <v>30</v>
      </c>
      <c r="C26" s="120"/>
      <c r="D26" s="120"/>
    </row>
    <row r="27" spans="2:4" s="46" customFormat="1" ht="20.25">
      <c r="B27" s="47"/>
      <c r="C27" s="121" t="s">
        <v>54</v>
      </c>
      <c r="D27" s="122"/>
    </row>
  </sheetData>
  <mergeCells count="3">
    <mergeCell ref="A2:D2"/>
    <mergeCell ref="B26:D26"/>
    <mergeCell ref="C27:D27"/>
  </mergeCells>
  <printOptions horizontalCentered="1"/>
  <pageMargins left="0.16" right="0.16" top="0.32" bottom="1" header="0.21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A8">
      <selection activeCell="A3" sqref="A3"/>
    </sheetView>
  </sheetViews>
  <sheetFormatPr defaultColWidth="8.796875" defaultRowHeight="15"/>
  <cols>
    <col min="1" max="1" width="4.19921875" style="49" customWidth="1"/>
    <col min="2" max="2" width="42.5" style="0" bestFit="1" customWidth="1"/>
    <col min="3" max="3" width="10.3984375" style="0" customWidth="1"/>
    <col min="4" max="4" width="15.5" style="48" customWidth="1"/>
    <col min="5" max="5" width="17" style="48" customWidth="1"/>
  </cols>
  <sheetData>
    <row r="3" ht="15.75">
      <c r="A3" s="73" t="s">
        <v>12</v>
      </c>
    </row>
    <row r="4" ht="15.75" thickBot="1"/>
    <row r="5" spans="1:5" s="50" customFormat="1" ht="27" customHeight="1">
      <c r="A5" s="74" t="s">
        <v>0</v>
      </c>
      <c r="B5" s="80" t="s">
        <v>17</v>
      </c>
      <c r="C5" s="75" t="s">
        <v>13</v>
      </c>
      <c r="D5" s="76" t="s">
        <v>14</v>
      </c>
      <c r="E5" s="77" t="s">
        <v>15</v>
      </c>
    </row>
    <row r="6" spans="1:5" s="55" customFormat="1" ht="23.25" customHeight="1">
      <c r="A6" s="51">
        <v>1</v>
      </c>
      <c r="B6" s="81" t="s">
        <v>18</v>
      </c>
      <c r="C6" s="52"/>
      <c r="D6" s="53"/>
      <c r="E6" s="54"/>
    </row>
    <row r="7" spans="1:5" ht="23.25" customHeight="1">
      <c r="A7" s="78" t="s">
        <v>8</v>
      </c>
      <c r="B7" s="82" t="s">
        <v>19</v>
      </c>
      <c r="C7" s="79" t="s">
        <v>9</v>
      </c>
      <c r="D7" s="57">
        <v>0.56</v>
      </c>
      <c r="E7" s="69">
        <v>0.53</v>
      </c>
    </row>
    <row r="8" spans="1:5" ht="23.25" customHeight="1">
      <c r="A8" s="78" t="s">
        <v>10</v>
      </c>
      <c r="B8" s="82" t="s">
        <v>20</v>
      </c>
      <c r="C8" s="79" t="s">
        <v>9</v>
      </c>
      <c r="D8" s="57">
        <v>0.44</v>
      </c>
      <c r="E8" s="69">
        <v>0.47</v>
      </c>
    </row>
    <row r="9" spans="1:5" s="55" customFormat="1" ht="23.25" customHeight="1">
      <c r="A9" s="58">
        <v>2</v>
      </c>
      <c r="B9" s="83" t="s">
        <v>21</v>
      </c>
      <c r="C9" s="59"/>
      <c r="D9" s="60"/>
      <c r="E9" s="70"/>
    </row>
    <row r="10" spans="1:5" ht="23.25" customHeight="1">
      <c r="A10" s="56"/>
      <c r="B10" s="84" t="s">
        <v>22</v>
      </c>
      <c r="C10" s="79" t="s">
        <v>9</v>
      </c>
      <c r="D10" s="57">
        <v>0.73</v>
      </c>
      <c r="E10" s="69">
        <v>0.73</v>
      </c>
    </row>
    <row r="11" spans="1:5" ht="23.25" customHeight="1">
      <c r="A11" s="56"/>
      <c r="B11" s="84" t="s">
        <v>23</v>
      </c>
      <c r="C11" s="79" t="s">
        <v>9</v>
      </c>
      <c r="D11" s="57">
        <v>0.27</v>
      </c>
      <c r="E11" s="69">
        <v>0.27</v>
      </c>
    </row>
    <row r="12" spans="1:5" s="55" customFormat="1" ht="23.25" customHeight="1">
      <c r="A12" s="58">
        <v>3</v>
      </c>
      <c r="B12" s="85" t="s">
        <v>24</v>
      </c>
      <c r="C12" s="59"/>
      <c r="D12" s="60"/>
      <c r="E12" s="70"/>
    </row>
    <row r="13" spans="1:5" ht="23.25" customHeight="1">
      <c r="A13" s="56"/>
      <c r="B13" s="84" t="s">
        <v>24</v>
      </c>
      <c r="C13" s="79" t="s">
        <v>16</v>
      </c>
      <c r="D13" s="57">
        <v>0.32</v>
      </c>
      <c r="E13" s="69">
        <v>0.04</v>
      </c>
    </row>
    <row r="14" spans="1:5" ht="23.25" customHeight="1">
      <c r="A14" s="56"/>
      <c r="B14" s="84" t="s">
        <v>25</v>
      </c>
      <c r="C14" s="79" t="s">
        <v>16</v>
      </c>
      <c r="D14" s="57">
        <v>11.14</v>
      </c>
      <c r="E14" s="69">
        <v>12.31</v>
      </c>
    </row>
    <row r="15" spans="1:5" s="55" customFormat="1" ht="23.25" customHeight="1">
      <c r="A15" s="58">
        <v>4</v>
      </c>
      <c r="B15" s="83" t="s">
        <v>26</v>
      </c>
      <c r="C15" s="59"/>
      <c r="D15" s="60"/>
      <c r="E15" s="70"/>
    </row>
    <row r="16" spans="1:5" ht="23.25" customHeight="1">
      <c r="A16" s="56"/>
      <c r="B16" s="86" t="s">
        <v>27</v>
      </c>
      <c r="C16" s="79" t="s">
        <v>9</v>
      </c>
      <c r="D16" s="57">
        <v>0.03</v>
      </c>
      <c r="E16" s="72">
        <v>0.002</v>
      </c>
    </row>
    <row r="17" spans="1:5" ht="23.25" customHeight="1">
      <c r="A17" s="56"/>
      <c r="B17" s="86" t="s">
        <v>28</v>
      </c>
      <c r="C17" s="79" t="s">
        <v>9</v>
      </c>
      <c r="D17" s="57">
        <v>0.2</v>
      </c>
      <c r="E17" s="72">
        <v>0.002</v>
      </c>
    </row>
    <row r="18" spans="1:5" ht="23.25" customHeight="1" thickBot="1">
      <c r="A18" s="61"/>
      <c r="B18" s="87" t="s">
        <v>29</v>
      </c>
      <c r="C18" s="88" t="s">
        <v>9</v>
      </c>
      <c r="D18" s="62">
        <v>0.09</v>
      </c>
      <c r="E18" s="71">
        <v>0.01</v>
      </c>
    </row>
    <row r="19" ht="12.75" customHeight="1"/>
    <row r="20" spans="3:5" ht="15.75">
      <c r="C20" s="123" t="s">
        <v>30</v>
      </c>
      <c r="D20" s="124"/>
      <c r="E20" s="124"/>
    </row>
    <row r="21" spans="3:5" ht="20.25" customHeight="1">
      <c r="C21" s="125" t="s">
        <v>31</v>
      </c>
      <c r="D21" s="126"/>
      <c r="E21" s="126"/>
    </row>
  </sheetData>
  <mergeCells count="2">
    <mergeCell ref="C20:E20"/>
    <mergeCell ref="C21:E21"/>
  </mergeCells>
  <printOptions/>
  <pageMargins left="0.3" right="0.16" top="0.35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TRINH VINH HIEN</cp:lastModifiedBy>
  <cp:lastPrinted>2008-04-15T01:52:04Z</cp:lastPrinted>
  <dcterms:created xsi:type="dcterms:W3CDTF">2008-04-15T01:37:08Z</dcterms:created>
  <dcterms:modified xsi:type="dcterms:W3CDTF">2008-05-09T07:23:55Z</dcterms:modified>
  <cp:category/>
  <cp:version/>
  <cp:contentType/>
  <cp:contentStatus/>
</cp:coreProperties>
</file>